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OBEC64\Desktop\เต้ย\คู่มือแนวการประเมินฯ 2544-2515\2. คู่มือ PDF 2544 และ แบบ 2544 -1,2,3\"/>
    </mc:Choice>
  </mc:AlternateContent>
  <xr:revisionPtr revIDLastSave="0" documentId="13_ncr:1_{A47317D3-AF54-43F7-A64F-3643CD193B33}" xr6:coauthVersionLast="47" xr6:coauthVersionMax="47" xr10:uidLastSave="{00000000-0000-0000-0000-000000000000}"/>
  <bookViews>
    <workbookView xWindow="2280" yWindow="195" windowWidth="16020" windowHeight="14910" tabRatio="799" xr2:uid="{00000000-000D-0000-FFFF-FFFF00000000}"/>
  </bookViews>
  <sheets>
    <sheet name="แบบ 2544 - 2" sheetId="54" r:id="rId1"/>
    <sheet name="แบบ 2544 - 3 " sheetId="53" r:id="rId2"/>
  </sheets>
  <definedNames>
    <definedName name="_xlnm.Print_Area" localSheetId="1">'แบบ 2544 - 3 '!$A$1:$BQ$16</definedName>
    <definedName name="_xlnm.Print_Titles" localSheetId="0">'แบบ 2544 - 2'!$9:$9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54" l="1"/>
  <c r="AS7" i="53"/>
  <c r="BH8" i="53"/>
  <c r="H81" i="54"/>
  <c r="H69" i="54"/>
  <c r="H36" i="54"/>
  <c r="G22" i="54"/>
  <c r="H22" i="54"/>
  <c r="H50" i="54" l="1"/>
  <c r="H73" i="54"/>
  <c r="T3" i="53"/>
  <c r="C8" i="53"/>
  <c r="B8" i="53"/>
  <c r="AH3" i="53"/>
  <c r="BM8" i="53" l="1"/>
  <c r="BL8" i="53"/>
  <c r="BK8" i="53"/>
  <c r="BJ8" i="53"/>
  <c r="BI8" i="53"/>
  <c r="BG8" i="53"/>
  <c r="BF8" i="53"/>
  <c r="BE8" i="53"/>
  <c r="BD8" i="53"/>
  <c r="BC8" i="53"/>
  <c r="BA8" i="53"/>
  <c r="AZ8" i="53"/>
  <c r="AX8" i="53"/>
  <c r="AW8" i="53"/>
  <c r="AV8" i="53"/>
  <c r="AU8" i="53"/>
  <c r="AT8" i="53"/>
  <c r="AR8" i="53"/>
  <c r="AQ8" i="53"/>
  <c r="AP8" i="53"/>
  <c r="AO8" i="53"/>
  <c r="AN8" i="53"/>
  <c r="AM8" i="53"/>
  <c r="AL8" i="53"/>
  <c r="AJ8" i="53"/>
  <c r="AI8" i="53"/>
  <c r="AH8" i="53"/>
  <c r="AG8" i="53"/>
  <c r="AF8" i="53"/>
  <c r="AD8" i="53"/>
  <c r="AC8" i="53"/>
  <c r="AB8" i="53"/>
  <c r="AA8" i="53"/>
  <c r="Z8" i="53"/>
  <c r="X8" i="53"/>
  <c r="W8" i="53"/>
  <c r="V8" i="53"/>
  <c r="U8" i="53"/>
  <c r="T8" i="53"/>
  <c r="R8" i="53"/>
  <c r="Q8" i="53"/>
  <c r="P8" i="53"/>
  <c r="O8" i="53"/>
  <c r="N8" i="53"/>
  <c r="L8" i="53"/>
  <c r="K8" i="53"/>
  <c r="J8" i="53"/>
  <c r="I8" i="53"/>
  <c r="H8" i="53"/>
  <c r="G8" i="53"/>
  <c r="F8" i="53"/>
  <c r="E8" i="53"/>
  <c r="D8" i="53"/>
  <c r="H88" i="54"/>
  <c r="H43" i="54"/>
  <c r="H29" i="54"/>
  <c r="AS8" i="53" l="1"/>
  <c r="BB8" i="53"/>
  <c r="S8" i="53"/>
  <c r="AK8" i="53"/>
  <c r="BN8" i="53"/>
  <c r="AY8" i="53"/>
  <c r="AE8" i="53"/>
  <c r="Y8" i="53"/>
  <c r="M8" i="53"/>
  <c r="H89" i="54"/>
  <c r="H91" i="54" s="1"/>
  <c r="BO8" i="53" l="1"/>
  <c r="BP8" i="53" s="1"/>
  <c r="BQ8" i="53" l="1"/>
  <c r="G88" i="54" l="1"/>
  <c r="G81" i="54"/>
  <c r="G73" i="54"/>
  <c r="G69" i="54"/>
  <c r="G59" i="54"/>
  <c r="G50" i="54"/>
  <c r="G43" i="54"/>
  <c r="G36" i="54"/>
  <c r="G29" i="54"/>
  <c r="G89" i="54" l="1"/>
  <c r="M7" i="53" l="1"/>
  <c r="BN7" i="53" l="1"/>
  <c r="BH7" i="53"/>
  <c r="BB7" i="53"/>
  <c r="AY7" i="53"/>
  <c r="AK7" i="53"/>
  <c r="AE7" i="53"/>
  <c r="Y7" i="53"/>
  <c r="S7" i="53"/>
  <c r="BO7" i="53" l="1"/>
</calcChain>
</file>

<file path=xl/sharedStrings.xml><?xml version="1.0" encoding="utf-8"?>
<sst xmlns="http://schemas.openxmlformats.org/spreadsheetml/2006/main" count="146" uniqueCount="124">
  <si>
    <t>ที่</t>
  </si>
  <si>
    <t>ลำดับที่</t>
  </si>
  <si>
    <t>โรงเรียน</t>
  </si>
  <si>
    <t>รวม</t>
  </si>
  <si>
    <t>รายการ</t>
  </si>
  <si>
    <t>การจัดทำแผนปฏิบัติการประจำปี</t>
  </si>
  <si>
    <t>การควบคุมเงินคงเหลือ</t>
  </si>
  <si>
    <t>การเก็บรักษาเงิน</t>
  </si>
  <si>
    <t>การควบคุมการรับเงิน</t>
  </si>
  <si>
    <t>การควบคุมการจ่ายเงิน</t>
  </si>
  <si>
    <t>การจัดทำบัญชี</t>
  </si>
  <si>
    <t>การจัดทำรายงานการเงิน</t>
  </si>
  <si>
    <t>การควบคุมเงินยืม</t>
  </si>
  <si>
    <t>การควบคุมใบเสร็จรับเงิน</t>
  </si>
  <si>
    <t>รวมทั้งสิ้น</t>
  </si>
  <si>
    <t>การดำเนินการตามแผนปฏิบัติการประจำปี</t>
  </si>
  <si>
    <t>การติดตามและรายงานผลการดำเนินงาน</t>
  </si>
  <si>
    <t>ค่าคะแนนรวม</t>
  </si>
  <si>
    <t>ผลการประเมินการปฏิบัติงาน</t>
  </si>
  <si>
    <t>ระดับ
ค่าคะแนน</t>
  </si>
  <si>
    <t>สถานศึกษามีการจัดทำแผนปฏิบัติการประจำปี</t>
  </si>
  <si>
    <t xml:space="preserve"> </t>
  </si>
  <si>
    <t>การตรวจสอบรับจ่ายประจำวัน</t>
  </si>
  <si>
    <t xml:space="preserve">การส่งใช้เงินยืมเป็นไปตามระยะเวลาที่ระเบียบกำหนด </t>
  </si>
  <si>
    <t>1. การบริหารเงินของสถานศึกษา</t>
  </si>
  <si>
    <t>2. การควบคุมเงินคงเหลือ</t>
  </si>
  <si>
    <t>3. การเก็บรักษาเงิน</t>
  </si>
  <si>
    <t>4. การรับเงิน</t>
  </si>
  <si>
    <t>5. การจ่ายเงิน</t>
  </si>
  <si>
    <t>6. การจัดทำบัญชี</t>
  </si>
  <si>
    <t>7. รายงานการเงิน</t>
  </si>
  <si>
    <t>8. การตรวจสอบ
การรับจ่ายประจำวัน</t>
  </si>
  <si>
    <t>9. การควบคุมเงินยืม</t>
  </si>
  <si>
    <t>10. การควบคุมใบเสร็จรับเงิน</t>
  </si>
  <si>
    <t>แบบ 2544 - 3</t>
  </si>
  <si>
    <t>ประจำปีงบประมาณ พ.ศ. .........</t>
  </si>
  <si>
    <t>หมายเหตุ</t>
  </si>
  <si>
    <t>แบบรายงานผลการประเมินการปฏิบัติงานด้านการเงิน การบัญชีของสถานศึกษาที่ปฏิบัติตามระบบควบคุมทางการเงินของหน่วยงานย่อย พ.ศ. 2544</t>
  </si>
  <si>
    <t>สำเนารายงานเงินคงเหลือประจำวัน ณ วันทำการสุดท้ายของเดือน</t>
  </si>
  <si>
    <t xml:space="preserve">ยอดเงินสดคงเหลือ มีอยู่จริงครบถ้วนและตรงกับรายงานเงินคงเหลือประจำวัน </t>
  </si>
  <si>
    <t>ยอดเงินฝากส่วนราชการผู้เบิกตามสมุดคู่ฝาก (ส่วนราชการผู้เบิก) ตรงกับรายงานเงินคงเหลือประจำวัน</t>
  </si>
  <si>
    <t>แผนปฏิบัติการประจำปีได้รับความเห็นชอบจากคณะกรรมการสถานศึกษาขั้นพื้นฐาน</t>
  </si>
  <si>
    <t>จำนวนนักเรียน</t>
  </si>
  <si>
    <t>เพียงวันที่.............................................</t>
  </si>
  <si>
    <t>การบริหารการเงินของสถานศึกษา</t>
  </si>
  <si>
    <t>กรรมการเก็บรักษาเงินปฏิบัติหน้าที่ตามระเบียบกำหนด</t>
  </si>
  <si>
    <t>มีคำสั่งหรือบันทึกมอบหมายผู้ทำหน้าที่รับจ่ายเงินอย่างชัดเจน</t>
  </si>
  <si>
    <t>ใบเสร็จรับเงินระบุรายละเอียดรายการ ครบถ้วน สมบูรณ์</t>
  </si>
  <si>
    <t xml:space="preserve">การจ่ายเงินทุกรายการได้รับอนุมัติจากผู้อำนวยการสถานศึกษา </t>
  </si>
  <si>
    <t>มีหลักฐานการจ่ายถูกต้อง ครบถ้วนทุกรายการที่จ่ายเงิน</t>
  </si>
  <si>
    <t>ใบสำคัญคู่จ่าย ที่เป็นใบเสร็จรับเงินจากเจ้าหนี้ มีรายการครบถ้วนตามที่กระทรวงการคลังกำหนด</t>
  </si>
  <si>
    <t>ทุกสิ้นเดือนมีการจัดทำรายงานการเงินประจำเดือน ดังต่อไปนี้</t>
  </si>
  <si>
    <t xml:space="preserve">ผู้ที่ได้รับมอบหมายมีการตรวจสอบรับจ่ายประจำวันตามที่ระเบียบกำหนด </t>
  </si>
  <si>
    <t>ไม่มีการให้ลูกหนี้ยืมเงินครั้งใหม่ โดยที่ยังมิได้ส่งใช้เงินยืมรายเก่า</t>
  </si>
  <si>
    <t>(กรณีโรงเรียนไม่มีการยืมเงิน ให้ตอบ N/A ทุกข้อ)</t>
  </si>
  <si>
    <t>สัญญาการยืมเงินเป็นไปตามแบบที่กระทรวงการคลังกำหนด และมีสาระสำคัญครบถ้วน</t>
  </si>
  <si>
    <t>มีการจัดทำประมาณการค่าใช้จ่าย แนบประกอบสัญญาการยืมเงิน</t>
  </si>
  <si>
    <t>คะแนนประเมินที่ได้</t>
  </si>
  <si>
    <t>คะแนนตามเกณฑ์</t>
  </si>
  <si>
    <t>กรณีมีลูกหนี้เงินยืมค้างเกินระยะเวลาที่ระเบียบกำหนด มีการเร่งรัด ติดตาม 
และรายงานให้ผู้อำนวยการสถานศึกษาทราบ เพื่อพิจารณาสั่งการ</t>
  </si>
  <si>
    <t>แผนปฏิบัติการประจำปีครอบคลุมแหล่งเงินทุกประเภทที่อยู่ในความรับผิดชอบ
ของสถานศึกษา</t>
  </si>
  <si>
    <t>สถานศึกษามีการติดตามเร่งรัดการดำเนินงานโครงการ/กิจกรรม ให้มีการใช้จ่ายเงิน
เป็นไปตามแผนปฏิบัติการประจำปีอย่างน้อยทุกภาคเรียน</t>
  </si>
  <si>
    <t>จัดทำรายงานผลการดำเนินงานครบถ้วนทุกโครงการ/กิจกรรม ตามที่กำหนด
ในแผนปฏิบัติการประจำปี เสนอให้ผู้อำนวยการสถานศึกษาทราบ</t>
  </si>
  <si>
    <r>
      <t xml:space="preserve">งบเทียบยอดเงินฝากธนาคารประเภทกระแสรายวันทุกบัญชี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</si>
  <si>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 xml:space="preserve">แบบสรุปผลการประเมินการปฏิบัติงานด้านการเงิน การบัญชีของสถานศึกษา </t>
  </si>
  <si>
    <t>ที่ปฏิบัติตามระบบควบคุมทางการเงินของหน่วยงานย่อย พ.ศ. 2544</t>
  </si>
  <si>
    <t>แบบ 2544 - 2</t>
  </si>
  <si>
    <t>คน</t>
  </si>
  <si>
    <t>สังกัด</t>
  </si>
  <si>
    <t>การใช้จ่ายแต่ละโครงการ/กิจกรรมเป็นไปตามแผนปฏิบัติการประจำปี กรณีมีความจำเป็น
ไม่สามารถดำเนินงานโครงการ/กิจกรรมให้เป็นไปตามแผนปฏิบัติการประจำปีได้ 
สถานศึกษาได้รายงานปัญหา/อุปสรรคการดำเนินงานให้ผู้อำนวยการสถานศึกษาทราบ</t>
  </si>
  <si>
    <t>ยอดเงินคงเหลือแต่ละประเภทที่แสดงตามรายงานเงินคงเหลือประจำวัน ตรงกับยอดคงเหลือ
ตามทะเบียนคุมเงินนอกงบประมาณ และทะเบียนคุมการรับและนำส่งเงินรายได้แผ่นดิน</t>
  </si>
  <si>
    <t>มีการออกใบเสร็จรับเงินตามแบบของสำนักงานคณะกรรมการการศึกษาขั้นพื้นฐาน
ให้แก่ผู้ชำระเงินทุกครั้งที่มีการรับเงิน ยกเว้น กรณีรับดอกเบี้ยเงินฝากธนาคาร 
และเงินภาษีหัก ณ ที่จ่าย</t>
  </si>
  <si>
    <t>ผู้ทำหน้าที่รับเงินเป็นผู้ที่ได้รับมอบหมายตามคำสั่ง หรือบันทึกมอบหมาย
ของผู้อำนวยการสถานศึกษา</t>
  </si>
  <si>
    <t>ยอดเงินรวมในใบเสร็จรับเงินทุกฉบับที่มีการรับเงินตรงกับยอดเงินที่สรุปไว้ด้านหลัง
สำเนาใบเสร็จรับเงินฉบับสุดท้ายของแต่ละวัน</t>
  </si>
  <si>
    <t>มีการจัดทำทะเบียนคุมหลักฐานขอเบิก เพื่อบันทึกรายละเอียดการขอเบิกเงินงบประมาณ</t>
  </si>
  <si>
    <t>รายงานการรับ - จ่ายเงินรายได้สถานศึกษาประจำปีงบประมาณ ตามแบบที่สำนักงาน
คณะกรรมการการศึกษาขั้นพื้นฐานกำหนด เสนอคณะกรรมการสถานศึกษาขั้นพื้นฐาน 
และสำนักงานเขตพื้นที่การศึกษาทราบภายใน 30 วัน นับแต่วันสิ้นปีงบประมาณ</t>
  </si>
  <si>
    <t>มีการแต่งตั้งหรือมอบหมายผู้ทำหน้าที่ตรวจสอบรับจ่ายประจำวัน ตามระเบียบ
ที่กระทรวงการคลังกำหนด (ปัจจุบันถือปฏิบัติตามระเบียบกระทรวงการคลัง 
ว่าด้วยการเบิกเงินจากคลัง การรับเงิน การจ่ายเงิน การเก็บรักษาเงิน 
และการนำเงินส่งคลัง พ.ศ. 2562 ข้อ 43 และข้อ 83 โดยอนุโลม)</t>
  </si>
  <si>
    <t>มีการจัดทำทะเบียนคุมใบเสร็จรับเงิน โดยบันทึกรายการถูกต้อง ครบถ้วน เป็นปัจจุบัน</t>
  </si>
  <si>
    <r>
      <t xml:space="preserve">ยอดเงินฝากธนาคารคงเหลือตามสมุดคู่ฝากธนาคาร (ประเภทออมทรัพย์/ประจำ) และทะเบียน
เงินฝากธนาคารประเภทกระแสรายวันรวมทุกบัญชีตรงกับรายงานเงินคงเหลือประจำวัน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</si>
  <si>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>เงินภาษีหัก ณ ที่จ่าย มีการนำส่งสรรพากรในท้องที่ ภายใน 7 วัน นับแต่วันสิ้นเดือน
ของเดือนที่จ่ายเงินให้เจ้าหนี้ กรณีที่สถานศึกษายื่นรายการและนำส่งภาษีผ่านระบบ
ออนไลน์ของกรมสรรพากร สามารถนำส่งเงินได้ภายใน 15 วัน นับแต่วันสิ้นเดือน
ของเดือนที่จ่ายเงินให้เจ้าหนี้</t>
  </si>
  <si>
    <t>ผู้จ่ายเงินได้ประทับตราข้อความ “จ่ายเงินแล้ว” โดยลงลายมือชื่อรับรองการจ่าย พร้อมทั้ง
ระบุชื่อตัวบรรจง และวัน เดือน ปี ที่จ่ายเงินกำกับไว้ที่หลักฐานการจ่ายทุกรายการ</t>
  </si>
  <si>
    <t>มีคำสั่งคณะกรรมการเก็บรักษาเงิน ตามระเบียบที่กระทรวงการคลังกำหนด 
(ปัจจุบันถือปฏิบัติตามระเบียบกระทรวงการคลัง ว่าด้วยการเบิกเงินจากคลัง การรับเงิน
การจ่ายเงิน การเก็บรักษาเงิน และการนำเงินส่งคลัง พ.ศ. 2562 ข้อ 86 - ข้อ 88 โดยอนุโลม)</t>
  </si>
  <si>
    <t xml:space="preserve">  (......................................................)</t>
  </si>
  <si>
    <t xml:space="preserve">ขนาดโรงเรียน
</t>
  </si>
  <si>
    <t>มีการจัดทำทะเบียนคุมเงินนอกงบประมาณ เพื่อควบคุมเงินแต่ละประเภทครบถ้วน 
เป็นปัจจุบัน และการบันทึกรายการรับจ่ายถูกต้องตรงตามหลักฐาน</t>
  </si>
  <si>
    <r>
      <t xml:space="preserve">2. </t>
    </r>
    <r>
      <rPr>
        <b/>
        <sz val="16"/>
        <color theme="1"/>
        <rFont val="TH SarabunPSK"/>
        <family val="2"/>
      </rPr>
      <t>ห้ามลบข้อมูลในช่องรวมในแต่ละประเด็น</t>
    </r>
  </si>
  <si>
    <t xml:space="preserve">วันที่............................................................                        </t>
  </si>
  <si>
    <t xml:space="preserve">ตำแหน่ง.....................................................                          </t>
  </si>
  <si>
    <t>ตำแหน่ง.....................................................</t>
  </si>
  <si>
    <t xml:space="preserve">     (...............................................)                                  </t>
  </si>
  <si>
    <t xml:space="preserve">ลงชื่อ..............................................ผู้ประเมิน                        </t>
  </si>
  <si>
    <t xml:space="preserve"> ลงชื่อ..............................................ผู้ประเมิน </t>
  </si>
  <si>
    <t xml:space="preserve">      (.................................................)</t>
  </si>
  <si>
    <t>วันที่............................................................</t>
  </si>
  <si>
    <t xml:space="preserve">          ผู้อำนวยการสถานศึกษา</t>
  </si>
  <si>
    <t>เพื่อตรวจสอบและกำกับดูแล ภายในวันที่ 15 ของเดือนถัดไป ประกอบด้วย</t>
  </si>
  <si>
    <t>ลงชื่อ........................................................</t>
  </si>
  <si>
    <t xml:space="preserve">   วันที่............................................</t>
  </si>
  <si>
    <t>หมายเหตุ : เมื่อสถานศึกษาดำเนินการกรอกข้อมูลลงในแบบสรุปผลการประเมินการปฏิบัติงานด้านการเงิน การบัญชีของสถานศึกษา ที่ปฏิบัติตามระบบควบคุม
ทางการเงินของหน่วยงานย่อย พ.ศ. 2544 (แบบ 2544 - 2) ข้อมูลจะบันทึกในแบบสังเคราะห์ผลการประเมินการปฏิบัติงานด้านการเงิน การบัญชี
ของสถานศึกษาที่ปฏิบัติตามระบบควบคุมทางการเงินของหน่วยงานย่อย พ.ศ. 2544 (แบบ 2544 - 3) โดยอัตโนมัติ</t>
  </si>
  <si>
    <t xml:space="preserve"> (ระบุจำนวนนักเรียนในสังกัด)</t>
  </si>
  <si>
    <t>มีการจัดทำทะเบียนคุมการรับและนำส่งเงินรายได้แผ่นดิน เป็นปัจจุบัน และบันทึกรายการ
รับและนำส่งเงินถูกต้องตรงตามหลักฐาน</t>
  </si>
  <si>
    <t>1. ให้โรงเรียนบันทึกผลการประเมินการปฏิบัติงานด้านการเงิน การบัญชีของตนเอง ให้ครบถ้วนตามเกณฑ์การประเมินฯ ทั้ง 10 ประเด็น</t>
  </si>
  <si>
    <r>
      <t>ในช่อง</t>
    </r>
    <r>
      <rPr>
        <b/>
        <sz val="16"/>
        <color theme="1"/>
        <rFont val="TH SarabunPSK"/>
        <family val="2"/>
      </rPr>
      <t>คะแนนประเมินที่ได้</t>
    </r>
  </si>
  <si>
    <r>
      <t>3. ค่าคะแนนที่สถานศึกษาบันทึกใน</t>
    </r>
    <r>
      <rPr>
        <b/>
        <sz val="16"/>
        <color theme="1"/>
        <rFont val="TH SarabunPSK"/>
        <family val="2"/>
      </rPr>
      <t>แบบ 2544 - 2</t>
    </r>
    <r>
      <rPr>
        <sz val="16"/>
        <color theme="1"/>
        <rFont val="TH SarabunPSK"/>
        <family val="2"/>
      </rPr>
      <t xml:space="preserve"> จะแสดงผลในแบบรายงานผลการประเมินการปฏิบัติงานฯ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แบบ 2544 - 3 โดยอัตโนมัติ</t>
    </r>
  </si>
  <si>
    <r>
      <t xml:space="preserve">มีการจัดทำทะเบียนคุมเงินนอกงบประมาณ - เงินฝาก เพื่อใช้ในการควบคุมเงินประกันสัญญา
</t>
    </r>
    <r>
      <rPr>
        <b/>
        <sz val="16"/>
        <rFont val="TH SarabunPSK"/>
        <family val="2"/>
      </rPr>
      <t>หมายเหตุ : กรณีโรงเรียนไม่มีเงินประกันสัญญา ให้ระบุ N/A</t>
    </r>
  </si>
  <si>
    <t>การจ่ายเงินแต่ละประเภทตรงตามวัตถุประสงค์ และระเบียบหรือแนวทางการดำเนินงานที่กำหนด</t>
  </si>
  <si>
    <t>ทุกสิ้นวันทำการ ผู้อำนวยการสถานศึกษาหรือผู้ที่ได้รับมอบหมายทำการตรวจสอบการบันทึกรายการ
เคลื่อนไหวในทะเบียนต่าง ๆ ตามที่ระบบการควบคุมการเงินของหน่วยงานย่อยกำหนด</t>
  </si>
  <si>
    <t>มีการจัดทำสมุดคู่ฝาก (ส่วนราชการผู้เบิก) เป็นปัจจุบัน และมีการบันทึกควบคุมการฝากถอนเงิน
กับสำนักงานเขตพื้นที่การศึกษาถูกต้องครบถ้วน</t>
  </si>
  <si>
    <t>รายงานเงินคงเหลือประจำวัน ณ วันทำการสุดท้ายของเดือน โดยยอดเงินคงเหลือแต่ละประเภท
ในรายงานฯ ถูกต้องตรงกับทะเบียนคุมทุกประเภท</t>
  </si>
  <si>
    <t xml:space="preserve">    โรงเรียน</t>
  </si>
  <si>
    <r>
      <t xml:space="preserve">มีการจัดทำทะเบียนเงินฝากธนาคารประเภทกระแสรายวัน เพื่อใช้ควบคุมเงินฝากธนาคาร
ครบทุกบัญชีและบันทึกรายการถูกต้องตามหลักฐาน 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</si>
  <si>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 xml:space="preserve">  ผลการประเมินการปฏิบัติงานอยู่ในระดับ</t>
  </si>
  <si>
    <t>ไม่มีการใช้ใบเสร็จรับเงินข้ามปีงบประมาณ</t>
  </si>
  <si>
    <t>สิ้นปีงบประมาณ มีการจัดทำรายงานการใช้ใบเสร็จรับเงินโดยมีข้อมูลสาระสำคัญ 
เสนอให้ผู้อำนวยการสถานศึกษา และสำนักงานเขตพื้นที่การศึกษาทราบ 
อย่างช้าไม่เกินวันที่ 31 ตุลาคมของปีงบประมาณถัดไป</t>
  </si>
  <si>
    <t>ใบเสร็จรับเงินที่ลงรายการผิดพลาด สถานศึกษาใช้วิธีการขีดฆ่าจำนวนเงิน และเขียนใหม่
ทั้งจำนวน โดยผู้รับเงินลงลายมือชื่อกำกับ กรณียกเลิกใบเสร็จรับเงินมีการแนบต้นฉบับ
ใบเสร็จรับเงินไว้กับสำเนาในเล่ม</t>
  </si>
  <si>
    <t>ใบเสร็จรับเงินของปีงบประมาณก่อนที่ใช้ไม่หมดเล่ม สถานศึกษามีการประทับตราเลิกใช้ 
ปรุ หรือเจาะรูใบเสร็จรับเงินฉบับที่เหลือติดอยู่กับเล่ม ไม่ให้นำมาใช้รับเงินได้อีก</t>
  </si>
  <si>
    <t>จัดส่งรายงานการเงินประจำเดือนให้สำนักงานเขตพื้นที่การศึกษาทราบ</t>
  </si>
  <si>
    <r>
      <t xml:space="preserve">งบเทียบยอดเงินฝากธนาคารประเภทกระแสรายวันทุกบัญชีเป็นประจำทุกเดือน 
โดยยอดคงเหลือตามรายงานธนาคาร (Bank Statement) ถูกต้องกับตรงกับยอดคงเหลือ
ตามทะเบียนคุมเงินฝากธนาคารประเภทกระแสรายวัน กรณีไม่ตรงกันสถานศึกษาสามารถ
ระบุรายละเอียดความแตกต่างได้ครบถ้วน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</si>
  <si>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>เงินรายได้แผ่นดินมีการนำส่ง อย่างน้อยเดือนละ 1 ครั้ง กรณีวันใดมีเงินรายได้แผ่นดิน
เก็บไว้ เกินกว่า 10,000 บาท มีการนำเงินส่งคลังอย่างช้าไม่เกิน 3 วันทำการถัดไป</t>
  </si>
  <si>
    <t>การเก็บรักษาเงินสด และเงินฝากธนาคารของเงินแต่ละประเภท เป็นไปตามวงเงินอำนาจ
การเก็บรักษาที่กระทรวงการคลังอนุมัติ และระเบียบที่เกี่ยวข้อง ได้แก่ เงินรายได้สถานศึกษา เงินภาษีหัก ณ ที่จ่าย เงินลูกเสือ เงินเนตรนารี และเงินยุวกาชาด</t>
  </si>
  <si>
    <t>จัดทำรายงานเงินคงเหลือประจำวันเป็นประจำทุกวันที่มีการรับและจ่ายเงิน โดยจัดทำถูกต้องเป็นปัจจุบัน และเสนอให้ผู้อำนวยการสถานศึกษาทราบและลงนาม</t>
  </si>
  <si>
    <t>แผนปฏิบัติการประจำปีมีความสอดคล้องกับภารกิจของสถานศึกษา นโยบายและจุดเน้น
ของสำนักงานคณะกรรมการการศึกษาขั้นพื้นฐาน</t>
  </si>
  <si>
    <t>มีการจัดทำทะเบียนหรือเอกสารควบคุมการใช้จ่ายเงินโครงการ/กิจกรรมเพื่อควบคุมการใช้จ่ายเงินให้เป็นไปตามแผนปฏิบัติการประจำปี</t>
  </si>
  <si>
    <t>4. ข้อมูลที่ใช้ในการประเมินเป็นข้อมูล ณ วันที่ 30 มิถุนายน ของทุกปี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</si>
</sst>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8"/>
      <color theme="1"/>
      <name val="TH SarabunPSK"/>
      <family val="2"/>
    </font>
    <font>
      <b/>
      <sz val="14"/>
      <color rgb="FF000000"/>
      <name val="TH SarabunPSK"/>
      <family val="2"/>
    </font>
    <font>
      <sz val="28"/>
      <color theme="1"/>
      <name val="Calibri"/>
      <family val="2"/>
      <charset val="222"/>
      <scheme val="minor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  <font>
      <sz val="36"/>
      <color theme="1"/>
      <name val="Calibri"/>
      <family val="2"/>
      <charset val="222"/>
      <scheme val="minor"/>
    </font>
    <font>
      <b/>
      <sz val="26"/>
      <color theme="1"/>
      <name val="TH SarabunPSK"/>
      <family val="2"/>
    </font>
    <font>
      <b/>
      <sz val="16"/>
      <color rgb="FF0D0D0D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84">
    <xf numFmtId="0" fontId="0" fillId="0" borderId="0" xfId="0"/>
    <xf numFmtId="0" fontId="7" fillId="0" borderId="2" xfId="0" applyFont="1" applyBorder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4" fillId="0" borderId="0" xfId="0" applyFont="1"/>
    <xf numFmtId="0" fontId="9" fillId="0" borderId="10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0" fontId="7" fillId="0" borderId="22" xfId="0" applyFont="1" applyBorder="1"/>
    <xf numFmtId="2" fontId="7" fillId="0" borderId="22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/>
    <xf numFmtId="2" fontId="7" fillId="0" borderId="24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9" fillId="0" borderId="13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8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center" vertical="top"/>
    </xf>
    <xf numFmtId="0" fontId="22" fillId="0" borderId="0" xfId="0" applyFont="1"/>
    <xf numFmtId="0" fontId="2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3" fillId="0" borderId="20" xfId="0" applyFont="1" applyBorder="1" applyAlignment="1">
      <alignment horizontal="center" vertical="top"/>
    </xf>
    <xf numFmtId="0" fontId="3" fillId="0" borderId="0" xfId="0" applyFont="1"/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5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20" fillId="0" borderId="0" xfId="0" applyFont="1"/>
    <xf numFmtId="0" fontId="7" fillId="0" borderId="2" xfId="0" applyFont="1" applyBorder="1" applyAlignment="1">
      <alignment horizontal="left"/>
    </xf>
    <xf numFmtId="3" fontId="9" fillId="0" borderId="2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2" fontId="7" fillId="0" borderId="13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/>
    </xf>
    <xf numFmtId="0" fontId="9" fillId="2" borderId="15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right" vertical="top" wrapText="1"/>
    </xf>
    <xf numFmtId="1" fontId="12" fillId="2" borderId="1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2" borderId="2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top" wrapText="1"/>
    </xf>
    <xf numFmtId="0" fontId="12" fillId="2" borderId="10" xfId="1" applyNumberFormat="1" applyFont="1" applyFill="1" applyBorder="1" applyAlignment="1">
      <alignment horizontal="center" vertical="center"/>
    </xf>
    <xf numFmtId="0" fontId="8" fillId="4" borderId="0" xfId="0" applyFont="1" applyFill="1"/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2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topLeftCell="A51" zoomScaleNormal="100" zoomScaleSheetLayoutView="100" workbookViewId="0">
      <selection activeCell="J57" sqref="J57"/>
    </sheetView>
  </sheetViews>
  <sheetFormatPr defaultColWidth="9.140625" defaultRowHeight="15"/>
  <cols>
    <col min="1" max="1" width="4" style="56" customWidth="1"/>
    <col min="2" max="2" width="6.42578125" style="57" customWidth="1"/>
    <col min="3" max="3" width="17.5703125" style="57" customWidth="1"/>
    <col min="4" max="4" width="16.7109375" style="57" customWidth="1"/>
    <col min="5" max="5" width="5.7109375" style="57" customWidth="1"/>
    <col min="6" max="6" width="37.28515625" style="58" customWidth="1"/>
    <col min="7" max="7" width="10.5703125" style="59" customWidth="1"/>
    <col min="8" max="8" width="11.42578125" style="59" customWidth="1"/>
    <col min="9" max="16384" width="9.140625" style="60"/>
  </cols>
  <sheetData>
    <row r="1" spans="1:8" s="74" customFormat="1" ht="21">
      <c r="A1" s="83"/>
      <c r="B1" s="81"/>
      <c r="C1" s="81"/>
      <c r="D1" s="81"/>
      <c r="E1" s="81"/>
      <c r="F1" s="79"/>
      <c r="G1" s="68"/>
      <c r="H1" s="47" t="s">
        <v>66</v>
      </c>
    </row>
    <row r="2" spans="1:8" s="74" customFormat="1" ht="21">
      <c r="A2" s="133" t="s">
        <v>64</v>
      </c>
      <c r="B2" s="133"/>
      <c r="C2" s="133"/>
      <c r="D2" s="133"/>
      <c r="E2" s="133"/>
      <c r="F2" s="133"/>
      <c r="G2" s="133"/>
      <c r="H2" s="133"/>
    </row>
    <row r="3" spans="1:8" s="74" customFormat="1" ht="21">
      <c r="A3" s="119" t="s">
        <v>65</v>
      </c>
      <c r="B3" s="119"/>
      <c r="C3" s="119"/>
      <c r="D3" s="119"/>
      <c r="E3" s="119"/>
      <c r="F3" s="119"/>
      <c r="G3" s="119"/>
      <c r="H3" s="119"/>
    </row>
    <row r="4" spans="1:8" s="74" customFormat="1" ht="21">
      <c r="A4" s="133" t="s">
        <v>35</v>
      </c>
      <c r="B4" s="133"/>
      <c r="C4" s="133"/>
      <c r="D4" s="133"/>
      <c r="E4" s="133"/>
      <c r="F4" s="133"/>
      <c r="G4" s="133"/>
      <c r="H4" s="133"/>
    </row>
    <row r="5" spans="1:8" s="74" customFormat="1" ht="21">
      <c r="A5" s="133" t="s">
        <v>43</v>
      </c>
      <c r="B5" s="133"/>
      <c r="C5" s="133"/>
      <c r="D5" s="133"/>
      <c r="E5" s="133"/>
      <c r="F5" s="133"/>
      <c r="G5" s="133"/>
      <c r="H5" s="133"/>
    </row>
    <row r="6" spans="1:8" s="74" customFormat="1" ht="21">
      <c r="A6" s="133" t="s">
        <v>109</v>
      </c>
      <c r="B6" s="133"/>
      <c r="C6" s="120"/>
      <c r="D6" s="120"/>
      <c r="E6" s="4" t="s">
        <v>68</v>
      </c>
      <c r="F6" s="121"/>
      <c r="G6" s="121"/>
      <c r="H6" s="4"/>
    </row>
    <row r="7" spans="1:8" s="2" customFormat="1" ht="24" customHeight="1">
      <c r="A7" s="4"/>
      <c r="B7" s="78"/>
      <c r="C7" s="80" t="s">
        <v>42</v>
      </c>
      <c r="D7" s="88"/>
      <c r="E7" s="4" t="s">
        <v>67</v>
      </c>
      <c r="F7" s="116" t="s">
        <v>99</v>
      </c>
      <c r="G7" s="85"/>
      <c r="H7" s="85"/>
    </row>
    <row r="8" spans="1:8" ht="15" customHeight="1" thickBot="1">
      <c r="A8" s="5"/>
      <c r="B8" s="5"/>
      <c r="C8" s="5"/>
      <c r="D8" s="5"/>
      <c r="E8" s="5"/>
      <c r="F8" s="5"/>
      <c r="G8" s="5"/>
      <c r="H8" s="5"/>
    </row>
    <row r="9" spans="1:8" s="61" customFormat="1" ht="42.75" thickBot="1">
      <c r="A9" s="29" t="s">
        <v>0</v>
      </c>
      <c r="B9" s="134" t="s">
        <v>4</v>
      </c>
      <c r="C9" s="135"/>
      <c r="D9" s="135"/>
      <c r="E9" s="135"/>
      <c r="F9" s="136"/>
      <c r="G9" s="6" t="s">
        <v>58</v>
      </c>
      <c r="H9" s="6" t="s">
        <v>57</v>
      </c>
    </row>
    <row r="10" spans="1:8" s="61" customFormat="1" ht="21">
      <c r="A10" s="122">
        <v>1</v>
      </c>
      <c r="B10" s="127" t="s">
        <v>44</v>
      </c>
      <c r="C10" s="128"/>
      <c r="D10" s="128"/>
      <c r="E10" s="128"/>
      <c r="F10" s="129"/>
      <c r="G10" s="7"/>
      <c r="H10" s="7"/>
    </row>
    <row r="11" spans="1:8" s="61" customFormat="1" ht="21">
      <c r="A11" s="123"/>
      <c r="B11" s="142" t="s">
        <v>5</v>
      </c>
      <c r="C11" s="143"/>
      <c r="D11" s="143"/>
      <c r="E11" s="143"/>
      <c r="F11" s="144"/>
      <c r="G11" s="7"/>
      <c r="H11" s="49"/>
    </row>
    <row r="12" spans="1:8" s="61" customFormat="1" ht="21">
      <c r="A12" s="123"/>
      <c r="B12" s="62">
        <v>1.1000000000000001</v>
      </c>
      <c r="C12" s="137" t="s">
        <v>20</v>
      </c>
      <c r="D12" s="137"/>
      <c r="E12" s="137"/>
      <c r="F12" s="138"/>
      <c r="G12" s="63">
        <v>2</v>
      </c>
      <c r="H12" s="96"/>
    </row>
    <row r="13" spans="1:8" s="61" customFormat="1" ht="44.25" customHeight="1">
      <c r="A13" s="123"/>
      <c r="B13" s="62">
        <v>1.2</v>
      </c>
      <c r="C13" s="130" t="s">
        <v>121</v>
      </c>
      <c r="D13" s="130"/>
      <c r="E13" s="130"/>
      <c r="F13" s="130"/>
      <c r="G13" s="64">
        <v>1</v>
      </c>
      <c r="H13" s="96"/>
    </row>
    <row r="14" spans="1:8" s="61" customFormat="1" ht="21">
      <c r="A14" s="123"/>
      <c r="B14" s="62">
        <v>1.3</v>
      </c>
      <c r="C14" s="139" t="s">
        <v>60</v>
      </c>
      <c r="D14" s="139"/>
      <c r="E14" s="139"/>
      <c r="F14" s="139"/>
      <c r="G14" s="64">
        <v>1</v>
      </c>
      <c r="H14" s="96"/>
    </row>
    <row r="15" spans="1:8" s="61" customFormat="1" ht="21.75" thickBot="1">
      <c r="A15" s="123"/>
      <c r="B15" s="65">
        <v>1.4</v>
      </c>
      <c r="C15" s="140" t="s">
        <v>41</v>
      </c>
      <c r="D15" s="140"/>
      <c r="E15" s="140"/>
      <c r="F15" s="141"/>
      <c r="G15" s="66">
        <v>1</v>
      </c>
      <c r="H15" s="96"/>
    </row>
    <row r="16" spans="1:8" s="61" customFormat="1" ht="21">
      <c r="A16" s="123"/>
      <c r="B16" s="127" t="s">
        <v>15</v>
      </c>
      <c r="C16" s="128"/>
      <c r="D16" s="128"/>
      <c r="E16" s="128"/>
      <c r="F16" s="129"/>
      <c r="G16" s="67"/>
      <c r="H16" s="67"/>
    </row>
    <row r="17" spans="1:8" s="61" customFormat="1" ht="49.5" customHeight="1">
      <c r="A17" s="123"/>
      <c r="B17" s="68">
        <v>1.5</v>
      </c>
      <c r="C17" s="145" t="s">
        <v>122</v>
      </c>
      <c r="D17" s="145"/>
      <c r="E17" s="145"/>
      <c r="F17" s="130"/>
      <c r="G17" s="63">
        <v>1</v>
      </c>
      <c r="H17" s="96"/>
    </row>
    <row r="18" spans="1:8" s="61" customFormat="1" ht="72" customHeight="1" thickBot="1">
      <c r="A18" s="123"/>
      <c r="B18" s="69">
        <v>1.6</v>
      </c>
      <c r="C18" s="131" t="s">
        <v>69</v>
      </c>
      <c r="D18" s="131"/>
      <c r="E18" s="131"/>
      <c r="F18" s="132"/>
      <c r="G18" s="70">
        <v>2</v>
      </c>
      <c r="H18" s="96"/>
    </row>
    <row r="19" spans="1:8" s="61" customFormat="1" ht="21">
      <c r="A19" s="123"/>
      <c r="B19" s="127" t="s">
        <v>16</v>
      </c>
      <c r="C19" s="128"/>
      <c r="D19" s="128"/>
      <c r="E19" s="128"/>
      <c r="F19" s="129"/>
      <c r="G19" s="67"/>
      <c r="H19" s="67"/>
    </row>
    <row r="20" spans="1:8" s="61" customFormat="1" ht="45" customHeight="1">
      <c r="A20" s="123"/>
      <c r="B20" s="71">
        <v>1.7</v>
      </c>
      <c r="C20" s="130" t="s">
        <v>61</v>
      </c>
      <c r="D20" s="130"/>
      <c r="E20" s="130"/>
      <c r="F20" s="130"/>
      <c r="G20" s="64">
        <v>1</v>
      </c>
      <c r="H20" s="96"/>
    </row>
    <row r="21" spans="1:8" s="61" customFormat="1" ht="48.75" customHeight="1" thickBot="1">
      <c r="A21" s="126"/>
      <c r="B21" s="69">
        <v>1.8</v>
      </c>
      <c r="C21" s="131" t="s">
        <v>62</v>
      </c>
      <c r="D21" s="131"/>
      <c r="E21" s="131"/>
      <c r="F21" s="132"/>
      <c r="G21" s="66">
        <v>1</v>
      </c>
      <c r="H21" s="97"/>
    </row>
    <row r="22" spans="1:8" s="61" customFormat="1" ht="21.75" thickBot="1">
      <c r="A22" s="100"/>
      <c r="B22" s="111"/>
      <c r="C22" s="111"/>
      <c r="D22" s="111"/>
      <c r="E22" s="111"/>
      <c r="F22" s="112" t="s">
        <v>3</v>
      </c>
      <c r="G22" s="99">
        <f>SUM(G12:G21)</f>
        <v>10</v>
      </c>
      <c r="H22" s="99">
        <f>SUM(H12:H21)</f>
        <v>0</v>
      </c>
    </row>
    <row r="23" spans="1:8" s="61" customFormat="1" ht="21">
      <c r="A23" s="48">
        <v>2</v>
      </c>
      <c r="B23" s="146" t="s">
        <v>6</v>
      </c>
      <c r="C23" s="147"/>
      <c r="D23" s="147"/>
      <c r="E23" s="147"/>
      <c r="F23" s="148"/>
      <c r="G23" s="48"/>
      <c r="H23" s="48"/>
    </row>
    <row r="24" spans="1:8" s="61" customFormat="1" ht="44.25" customHeight="1">
      <c r="A24" s="45"/>
      <c r="B24" s="73">
        <v>2.1</v>
      </c>
      <c r="C24" s="145" t="s">
        <v>120</v>
      </c>
      <c r="D24" s="145"/>
      <c r="E24" s="145"/>
      <c r="F24" s="130"/>
      <c r="G24" s="63">
        <v>5</v>
      </c>
      <c r="H24" s="96"/>
    </row>
    <row r="25" spans="1:8" s="61" customFormat="1" ht="43.5" customHeight="1">
      <c r="A25" s="45"/>
      <c r="B25" s="71">
        <v>2.2000000000000002</v>
      </c>
      <c r="C25" s="145" t="s">
        <v>70</v>
      </c>
      <c r="D25" s="145"/>
      <c r="E25" s="145"/>
      <c r="F25" s="130"/>
      <c r="G25" s="63">
        <v>5</v>
      </c>
      <c r="H25" s="96"/>
    </row>
    <row r="26" spans="1:8" s="61" customFormat="1" ht="24" customHeight="1">
      <c r="A26" s="45"/>
      <c r="B26" s="71">
        <v>2.2999999999999998</v>
      </c>
      <c r="C26" s="145" t="s">
        <v>39</v>
      </c>
      <c r="D26" s="145"/>
      <c r="E26" s="145"/>
      <c r="F26" s="130"/>
      <c r="G26" s="63">
        <v>2</v>
      </c>
      <c r="H26" s="96"/>
    </row>
    <row r="27" spans="1:8" s="61" customFormat="1" ht="66.599999999999994" customHeight="1">
      <c r="A27" s="45"/>
      <c r="B27" s="71">
        <v>2.4</v>
      </c>
      <c r="C27" s="145" t="s">
        <v>78</v>
      </c>
      <c r="D27" s="145"/>
      <c r="E27" s="145"/>
      <c r="F27" s="130"/>
      <c r="G27" s="63">
        <v>5</v>
      </c>
      <c r="H27" s="93"/>
    </row>
    <row r="28" spans="1:8" s="61" customFormat="1" ht="25.15" customHeight="1" thickBot="1">
      <c r="A28" s="46"/>
      <c r="B28" s="69">
        <v>2.5</v>
      </c>
      <c r="C28" s="131" t="s">
        <v>40</v>
      </c>
      <c r="D28" s="131"/>
      <c r="E28" s="131"/>
      <c r="F28" s="132"/>
      <c r="G28" s="70">
        <v>3</v>
      </c>
      <c r="H28" s="96"/>
    </row>
    <row r="29" spans="1:8" s="61" customFormat="1" ht="21.75" thickBot="1">
      <c r="A29" s="100"/>
      <c r="B29" s="101"/>
      <c r="C29" s="101"/>
      <c r="D29" s="101"/>
      <c r="E29" s="101"/>
      <c r="F29" s="102" t="s">
        <v>3</v>
      </c>
      <c r="G29" s="99">
        <f>SUM(G24:G28)</f>
        <v>20</v>
      </c>
      <c r="H29" s="103">
        <f>(SUM(H23:H28)+(5*(COUNTIF(H27,"N/A"))))</f>
        <v>0</v>
      </c>
    </row>
    <row r="30" spans="1:8" s="61" customFormat="1" ht="21">
      <c r="A30" s="49">
        <v>3</v>
      </c>
      <c r="B30" s="8" t="s">
        <v>7</v>
      </c>
      <c r="C30" s="55"/>
      <c r="D30" s="55"/>
      <c r="E30" s="55"/>
      <c r="F30" s="72"/>
      <c r="G30" s="48"/>
      <c r="H30" s="48"/>
    </row>
    <row r="31" spans="1:8" s="61" customFormat="1" ht="63.75" customHeight="1">
      <c r="A31" s="45"/>
      <c r="B31" s="71">
        <v>3.1</v>
      </c>
      <c r="C31" s="130" t="s">
        <v>81</v>
      </c>
      <c r="D31" s="130"/>
      <c r="E31" s="130"/>
      <c r="F31" s="130"/>
      <c r="G31" s="64">
        <v>1</v>
      </c>
      <c r="H31" s="96"/>
    </row>
    <row r="32" spans="1:8" s="61" customFormat="1" ht="21">
      <c r="A32" s="49" t="s">
        <v>21</v>
      </c>
      <c r="B32" s="71">
        <v>3.2</v>
      </c>
      <c r="C32" s="149" t="s">
        <v>45</v>
      </c>
      <c r="D32" s="149"/>
      <c r="E32" s="149"/>
      <c r="F32" s="150"/>
      <c r="G32" s="63">
        <v>1</v>
      </c>
      <c r="H32" s="96"/>
    </row>
    <row r="33" spans="1:8" s="61" customFormat="1" ht="67.5" customHeight="1">
      <c r="A33" s="49"/>
      <c r="B33" s="71">
        <v>3.3</v>
      </c>
      <c r="C33" s="130" t="s">
        <v>119</v>
      </c>
      <c r="D33" s="130"/>
      <c r="E33" s="130"/>
      <c r="F33" s="130"/>
      <c r="G33" s="64">
        <v>2</v>
      </c>
      <c r="H33" s="96"/>
    </row>
    <row r="34" spans="1:8" s="61" customFormat="1" ht="42" customHeight="1">
      <c r="A34" s="49"/>
      <c r="B34" s="71">
        <v>3.4</v>
      </c>
      <c r="C34" s="130" t="s">
        <v>118</v>
      </c>
      <c r="D34" s="130"/>
      <c r="E34" s="130"/>
      <c r="F34" s="130"/>
      <c r="G34" s="64">
        <v>0.5</v>
      </c>
      <c r="H34" s="96"/>
    </row>
    <row r="35" spans="1:8" s="61" customFormat="1" ht="86.25" customHeight="1" thickBot="1">
      <c r="A35" s="49"/>
      <c r="B35" s="71">
        <v>3.5</v>
      </c>
      <c r="C35" s="131" t="s">
        <v>79</v>
      </c>
      <c r="D35" s="131"/>
      <c r="E35" s="131"/>
      <c r="F35" s="132"/>
      <c r="G35" s="66">
        <v>0.5</v>
      </c>
      <c r="H35" s="96"/>
    </row>
    <row r="36" spans="1:8" s="61" customFormat="1" ht="21.75" thickBot="1">
      <c r="A36" s="100"/>
      <c r="B36" s="111"/>
      <c r="C36" s="111"/>
      <c r="D36" s="111"/>
      <c r="E36" s="111"/>
      <c r="F36" s="112" t="s">
        <v>3</v>
      </c>
      <c r="G36" s="114">
        <f>SUM(G31:G35)</f>
        <v>5</v>
      </c>
      <c r="H36" s="114">
        <f>SUM(H31:H35)</f>
        <v>0</v>
      </c>
    </row>
    <row r="37" spans="1:8" s="61" customFormat="1" ht="21">
      <c r="A37" s="122">
        <v>4</v>
      </c>
      <c r="B37" s="146" t="s">
        <v>8</v>
      </c>
      <c r="C37" s="147"/>
      <c r="D37" s="147"/>
      <c r="E37" s="147"/>
      <c r="F37" s="148"/>
      <c r="G37" s="48"/>
      <c r="H37" s="48"/>
    </row>
    <row r="38" spans="1:8" s="61" customFormat="1" ht="21">
      <c r="A38" s="123"/>
      <c r="B38" s="71">
        <v>4.0999999999999996</v>
      </c>
      <c r="C38" s="74" t="s">
        <v>46</v>
      </c>
      <c r="D38" s="74"/>
      <c r="E38" s="62"/>
      <c r="G38" s="63">
        <v>1</v>
      </c>
      <c r="H38" s="96"/>
    </row>
    <row r="39" spans="1:8" s="61" customFormat="1" ht="47.25" customHeight="1">
      <c r="A39" s="49"/>
      <c r="B39" s="71">
        <v>4.2</v>
      </c>
      <c r="C39" s="145" t="s">
        <v>72</v>
      </c>
      <c r="D39" s="145"/>
      <c r="E39" s="145"/>
      <c r="F39" s="130"/>
      <c r="G39" s="63">
        <v>2</v>
      </c>
      <c r="H39" s="96"/>
    </row>
    <row r="40" spans="1:8" s="61" customFormat="1" ht="69.75" customHeight="1">
      <c r="A40" s="49"/>
      <c r="B40" s="71">
        <v>4.3</v>
      </c>
      <c r="C40" s="145" t="s">
        <v>71</v>
      </c>
      <c r="D40" s="145"/>
      <c r="E40" s="145"/>
      <c r="F40" s="130"/>
      <c r="G40" s="63">
        <v>4</v>
      </c>
      <c r="H40" s="95"/>
    </row>
    <row r="41" spans="1:8" s="61" customFormat="1" ht="21">
      <c r="A41" s="123"/>
      <c r="B41" s="71">
        <v>4.4000000000000004</v>
      </c>
      <c r="C41" s="149" t="s">
        <v>47</v>
      </c>
      <c r="D41" s="149"/>
      <c r="E41" s="149"/>
      <c r="F41" s="150"/>
      <c r="G41" s="63">
        <v>2</v>
      </c>
      <c r="H41" s="96"/>
    </row>
    <row r="42" spans="1:8" s="61" customFormat="1" ht="47.25" customHeight="1" thickBot="1">
      <c r="A42" s="123"/>
      <c r="B42" s="71">
        <v>4.5</v>
      </c>
      <c r="C42" s="131" t="s">
        <v>73</v>
      </c>
      <c r="D42" s="131"/>
      <c r="E42" s="131"/>
      <c r="F42" s="132"/>
      <c r="G42" s="70">
        <v>1</v>
      </c>
      <c r="H42" s="96"/>
    </row>
    <row r="43" spans="1:8" s="61" customFormat="1" ht="21.75" thickBot="1">
      <c r="A43" s="100"/>
      <c r="B43" s="111"/>
      <c r="C43" s="111"/>
      <c r="D43" s="111"/>
      <c r="E43" s="111"/>
      <c r="F43" s="112" t="s">
        <v>3</v>
      </c>
      <c r="G43" s="114">
        <f>SUM(G38:G42)</f>
        <v>10</v>
      </c>
      <c r="H43" s="114">
        <f>SUM(H38:H42)</f>
        <v>0</v>
      </c>
    </row>
    <row r="44" spans="1:8" s="61" customFormat="1" ht="21">
      <c r="A44" s="122">
        <v>5</v>
      </c>
      <c r="B44" s="146" t="s">
        <v>9</v>
      </c>
      <c r="C44" s="147"/>
      <c r="D44" s="147"/>
      <c r="E44" s="147"/>
      <c r="F44" s="148"/>
      <c r="G44" s="48"/>
      <c r="H44" s="48"/>
    </row>
    <row r="45" spans="1:8" s="61" customFormat="1" ht="24.6" customHeight="1">
      <c r="A45" s="123"/>
      <c r="B45" s="71">
        <v>5.0999999999999996</v>
      </c>
      <c r="C45" s="145" t="s">
        <v>105</v>
      </c>
      <c r="D45" s="145"/>
      <c r="E45" s="145"/>
      <c r="F45" s="130"/>
      <c r="G45" s="63">
        <v>5</v>
      </c>
      <c r="H45" s="96"/>
    </row>
    <row r="46" spans="1:8" s="61" customFormat="1" ht="21">
      <c r="A46" s="49"/>
      <c r="B46" s="71">
        <v>5.2</v>
      </c>
      <c r="C46" s="149" t="s">
        <v>48</v>
      </c>
      <c r="D46" s="149"/>
      <c r="E46" s="149"/>
      <c r="F46" s="150"/>
      <c r="G46" s="63">
        <v>5</v>
      </c>
      <c r="H46" s="96"/>
    </row>
    <row r="47" spans="1:8" s="61" customFormat="1" ht="21">
      <c r="A47" s="49"/>
      <c r="B47" s="71">
        <v>5.3</v>
      </c>
      <c r="C47" s="149" t="s">
        <v>49</v>
      </c>
      <c r="D47" s="149"/>
      <c r="E47" s="149"/>
      <c r="F47" s="150"/>
      <c r="G47" s="63">
        <v>5</v>
      </c>
      <c r="H47" s="96"/>
    </row>
    <row r="48" spans="1:8" s="61" customFormat="1" ht="28.15" customHeight="1">
      <c r="A48" s="49"/>
      <c r="B48" s="71">
        <v>5.4</v>
      </c>
      <c r="C48" s="145" t="s">
        <v>50</v>
      </c>
      <c r="D48" s="145"/>
      <c r="E48" s="145"/>
      <c r="F48" s="130"/>
      <c r="G48" s="63">
        <v>3</v>
      </c>
      <c r="H48" s="96"/>
    </row>
    <row r="49" spans="1:8" s="61" customFormat="1" ht="50.25" customHeight="1" thickBot="1">
      <c r="A49" s="49"/>
      <c r="B49" s="71">
        <v>5.5</v>
      </c>
      <c r="C49" s="131" t="s">
        <v>80</v>
      </c>
      <c r="D49" s="131"/>
      <c r="E49" s="131"/>
      <c r="F49" s="132"/>
      <c r="G49" s="70">
        <v>2</v>
      </c>
      <c r="H49" s="96"/>
    </row>
    <row r="50" spans="1:8" s="61" customFormat="1" ht="21.75" thickBot="1">
      <c r="A50" s="100"/>
      <c r="B50" s="111"/>
      <c r="C50" s="111"/>
      <c r="D50" s="111"/>
      <c r="E50" s="111"/>
      <c r="F50" s="112" t="s">
        <v>3</v>
      </c>
      <c r="G50" s="114">
        <f>SUM(G45:G49)</f>
        <v>20</v>
      </c>
      <c r="H50" s="114">
        <f>SUM(H45:H49)</f>
        <v>0</v>
      </c>
    </row>
    <row r="51" spans="1:8" s="61" customFormat="1" ht="21">
      <c r="A51" s="124">
        <v>6</v>
      </c>
      <c r="B51" s="146" t="s">
        <v>10</v>
      </c>
      <c r="C51" s="147"/>
      <c r="D51" s="147"/>
      <c r="E51" s="147"/>
      <c r="F51" s="148"/>
      <c r="G51" s="51"/>
      <c r="H51" s="51"/>
    </row>
    <row r="52" spans="1:8" s="61" customFormat="1" ht="46.9" customHeight="1">
      <c r="A52" s="125"/>
      <c r="B52" s="23">
        <v>6.1</v>
      </c>
      <c r="C52" s="145" t="s">
        <v>84</v>
      </c>
      <c r="D52" s="145"/>
      <c r="E52" s="145"/>
      <c r="F52" s="130"/>
      <c r="G52" s="24">
        <v>5</v>
      </c>
      <c r="H52" s="96"/>
    </row>
    <row r="53" spans="1:8" s="61" customFormat="1" ht="46.5" customHeight="1">
      <c r="A53" s="52"/>
      <c r="B53" s="23">
        <v>6.2</v>
      </c>
      <c r="C53" s="145" t="s">
        <v>100</v>
      </c>
      <c r="D53" s="145"/>
      <c r="E53" s="145"/>
      <c r="F53" s="130"/>
      <c r="G53" s="24">
        <v>1</v>
      </c>
      <c r="H53" s="96"/>
    </row>
    <row r="54" spans="1:8" s="61" customFormat="1" ht="48.75" customHeight="1">
      <c r="A54" s="52"/>
      <c r="B54" s="23">
        <v>6.3</v>
      </c>
      <c r="C54" s="145" t="s">
        <v>104</v>
      </c>
      <c r="D54" s="145"/>
      <c r="E54" s="145"/>
      <c r="F54" s="130"/>
      <c r="G54" s="20">
        <v>2</v>
      </c>
      <c r="H54" s="93"/>
    </row>
    <row r="55" spans="1:8" s="61" customFormat="1" ht="24" customHeight="1">
      <c r="A55" s="52"/>
      <c r="B55" s="23">
        <v>6.4</v>
      </c>
      <c r="C55" s="145" t="s">
        <v>74</v>
      </c>
      <c r="D55" s="145"/>
      <c r="E55" s="145"/>
      <c r="F55" s="130"/>
      <c r="G55" s="20">
        <v>1</v>
      </c>
      <c r="H55" s="96"/>
    </row>
    <row r="56" spans="1:8" s="61" customFormat="1" ht="72" customHeight="1">
      <c r="A56" s="52"/>
      <c r="B56" s="23">
        <v>6.5</v>
      </c>
      <c r="C56" s="145" t="s">
        <v>110</v>
      </c>
      <c r="D56" s="145"/>
      <c r="E56" s="145"/>
      <c r="F56" s="130"/>
      <c r="G56" s="20">
        <v>2</v>
      </c>
      <c r="H56" s="93"/>
    </row>
    <row r="57" spans="1:8" s="61" customFormat="1" ht="45.75" customHeight="1">
      <c r="A57" s="25"/>
      <c r="B57" s="23">
        <v>6.6</v>
      </c>
      <c r="C57" s="130" t="s">
        <v>107</v>
      </c>
      <c r="D57" s="130"/>
      <c r="E57" s="130"/>
      <c r="F57" s="130"/>
      <c r="G57" s="26">
        <v>3</v>
      </c>
      <c r="H57" s="96"/>
    </row>
    <row r="58" spans="1:8" s="61" customFormat="1" ht="45" customHeight="1" thickBot="1">
      <c r="A58" s="25"/>
      <c r="B58" s="27">
        <v>6.7</v>
      </c>
      <c r="C58" s="131" t="s">
        <v>106</v>
      </c>
      <c r="D58" s="131"/>
      <c r="E58" s="131"/>
      <c r="F58" s="132"/>
      <c r="G58" s="26">
        <v>3</v>
      </c>
      <c r="H58" s="96"/>
    </row>
    <row r="59" spans="1:8" s="61" customFormat="1" ht="21.75" thickBot="1">
      <c r="A59" s="100"/>
      <c r="B59" s="111"/>
      <c r="C59" s="111"/>
      <c r="D59" s="111"/>
      <c r="E59" s="111"/>
      <c r="F59" s="112" t="s">
        <v>3</v>
      </c>
      <c r="G59" s="114">
        <f>SUM(G52:G58)</f>
        <v>17</v>
      </c>
      <c r="H59" s="103">
        <f>(SUM(H52:H58)+(2*(COUNTIF(H54:H56,"N/A"))))</f>
        <v>0</v>
      </c>
    </row>
    <row r="60" spans="1:8" s="61" customFormat="1" ht="21">
      <c r="A60" s="122">
        <v>7</v>
      </c>
      <c r="B60" s="146" t="s">
        <v>11</v>
      </c>
      <c r="C60" s="147"/>
      <c r="D60" s="147"/>
      <c r="E60" s="147"/>
      <c r="F60" s="148"/>
      <c r="G60" s="48"/>
      <c r="H60" s="48"/>
    </row>
    <row r="61" spans="1:8" s="61" customFormat="1" ht="21">
      <c r="A61" s="123"/>
      <c r="B61" s="154" t="s">
        <v>51</v>
      </c>
      <c r="C61" s="137"/>
      <c r="D61" s="137"/>
      <c r="E61" s="137"/>
      <c r="F61" s="138"/>
      <c r="G61" s="49"/>
      <c r="H61" s="49"/>
    </row>
    <row r="62" spans="1:8" s="61" customFormat="1" ht="45.6" customHeight="1">
      <c r="A62" s="123"/>
      <c r="B62" s="71">
        <v>7.1</v>
      </c>
      <c r="C62" s="145" t="s">
        <v>108</v>
      </c>
      <c r="D62" s="145"/>
      <c r="E62" s="145"/>
      <c r="F62" s="130"/>
      <c r="G62" s="63">
        <v>2</v>
      </c>
      <c r="H62" s="96"/>
    </row>
    <row r="63" spans="1:8" s="61" customFormat="1" ht="125.25" customHeight="1" thickBot="1">
      <c r="A63" s="126"/>
      <c r="B63" s="69">
        <v>7.2</v>
      </c>
      <c r="C63" s="131" t="s">
        <v>117</v>
      </c>
      <c r="D63" s="131"/>
      <c r="E63" s="131"/>
      <c r="F63" s="132"/>
      <c r="G63" s="70">
        <v>1</v>
      </c>
      <c r="H63" s="94"/>
    </row>
    <row r="64" spans="1:8" s="61" customFormat="1" ht="21">
      <c r="A64" s="49"/>
      <c r="B64" s="151" t="s">
        <v>116</v>
      </c>
      <c r="C64" s="152"/>
      <c r="D64" s="152"/>
      <c r="E64" s="152"/>
      <c r="F64" s="153"/>
      <c r="G64" s="63"/>
      <c r="H64" s="63"/>
    </row>
    <row r="65" spans="1:8" s="61" customFormat="1" ht="21">
      <c r="A65" s="49"/>
      <c r="B65" s="155" t="s">
        <v>95</v>
      </c>
      <c r="C65" s="156"/>
      <c r="D65" s="156"/>
      <c r="E65" s="156"/>
      <c r="F65" s="139"/>
      <c r="G65" s="63"/>
      <c r="H65" s="63"/>
    </row>
    <row r="66" spans="1:8" s="61" customFormat="1" ht="24" customHeight="1">
      <c r="A66" s="123"/>
      <c r="B66" s="71">
        <v>7.3</v>
      </c>
      <c r="C66" s="145" t="s">
        <v>38</v>
      </c>
      <c r="D66" s="145"/>
      <c r="E66" s="145"/>
      <c r="F66" s="130"/>
      <c r="G66" s="63">
        <v>1</v>
      </c>
      <c r="H66" s="96"/>
    </row>
    <row r="67" spans="1:8" s="61" customFormat="1" ht="46.15" customHeight="1">
      <c r="A67" s="123"/>
      <c r="B67" s="71">
        <v>7.4</v>
      </c>
      <c r="C67" s="145" t="s">
        <v>63</v>
      </c>
      <c r="D67" s="145"/>
      <c r="E67" s="145"/>
      <c r="F67" s="130"/>
      <c r="G67" s="63">
        <v>0.5</v>
      </c>
      <c r="H67" s="93"/>
    </row>
    <row r="68" spans="1:8" s="61" customFormat="1" ht="71.25" customHeight="1" thickBot="1">
      <c r="A68" s="49"/>
      <c r="B68" s="71">
        <v>7.5</v>
      </c>
      <c r="C68" s="131" t="s">
        <v>75</v>
      </c>
      <c r="D68" s="131"/>
      <c r="E68" s="131"/>
      <c r="F68" s="132"/>
      <c r="G68" s="70">
        <v>0.5</v>
      </c>
      <c r="H68" s="93"/>
    </row>
    <row r="69" spans="1:8" s="61" customFormat="1" ht="21.75" thickBot="1">
      <c r="A69" s="100"/>
      <c r="B69" s="111"/>
      <c r="C69" s="111"/>
      <c r="D69" s="111"/>
      <c r="E69" s="111"/>
      <c r="F69" s="112" t="s">
        <v>3</v>
      </c>
      <c r="G69" s="114">
        <f>SUM(G62:G68)</f>
        <v>5</v>
      </c>
      <c r="H69" s="115">
        <f>(SUM(H62:H68)+(1*(COUNTIF(H63,"N/A")+(0.5*(COUNTIF(H67,"N/A"))))))</f>
        <v>0</v>
      </c>
    </row>
    <row r="70" spans="1:8" s="61" customFormat="1" ht="21">
      <c r="A70" s="122">
        <v>8</v>
      </c>
      <c r="B70" s="146" t="s">
        <v>22</v>
      </c>
      <c r="C70" s="147"/>
      <c r="D70" s="147"/>
      <c r="E70" s="147"/>
      <c r="F70" s="148"/>
      <c r="G70" s="48"/>
      <c r="H70" s="48"/>
    </row>
    <row r="71" spans="1:8" s="61" customFormat="1" ht="96.75" customHeight="1">
      <c r="A71" s="123"/>
      <c r="B71" s="71">
        <v>8.1</v>
      </c>
      <c r="C71" s="145" t="s">
        <v>76</v>
      </c>
      <c r="D71" s="145"/>
      <c r="E71" s="145"/>
      <c r="F71" s="130"/>
      <c r="G71" s="63">
        <v>1</v>
      </c>
      <c r="H71" s="96"/>
    </row>
    <row r="72" spans="1:8" s="61" customFormat="1" ht="24" customHeight="1" thickBot="1">
      <c r="A72" s="49"/>
      <c r="B72" s="71">
        <v>8.1999999999999993</v>
      </c>
      <c r="C72" s="131" t="s">
        <v>52</v>
      </c>
      <c r="D72" s="131"/>
      <c r="E72" s="131"/>
      <c r="F72" s="132"/>
      <c r="G72" s="70">
        <v>2</v>
      </c>
      <c r="H72" s="96"/>
    </row>
    <row r="73" spans="1:8" s="61" customFormat="1" ht="21.75" thickBot="1">
      <c r="A73" s="100"/>
      <c r="B73" s="113"/>
      <c r="C73" s="113"/>
      <c r="D73" s="113"/>
      <c r="E73" s="113"/>
      <c r="F73" s="112" t="s">
        <v>3</v>
      </c>
      <c r="G73" s="114">
        <f>SUM(G71:G72)</f>
        <v>3</v>
      </c>
      <c r="H73" s="114">
        <f>SUM(H71:H72)</f>
        <v>0</v>
      </c>
    </row>
    <row r="74" spans="1:8" s="61" customFormat="1" ht="21">
      <c r="A74" s="122">
        <v>9</v>
      </c>
      <c r="B74" s="146" t="s">
        <v>12</v>
      </c>
      <c r="C74" s="147"/>
      <c r="D74" s="147"/>
      <c r="E74" s="147"/>
      <c r="F74" s="148"/>
      <c r="G74" s="48"/>
      <c r="H74" s="48"/>
    </row>
    <row r="75" spans="1:8" s="61" customFormat="1" ht="21">
      <c r="A75" s="123"/>
      <c r="B75" s="142" t="s">
        <v>54</v>
      </c>
      <c r="C75" s="143"/>
      <c r="D75" s="143"/>
      <c r="E75" s="143"/>
      <c r="F75" s="144"/>
      <c r="G75" s="49"/>
      <c r="H75" s="49"/>
    </row>
    <row r="76" spans="1:8" s="61" customFormat="1" ht="21">
      <c r="A76" s="123"/>
      <c r="B76" s="71">
        <v>9.1</v>
      </c>
      <c r="C76" s="156" t="s">
        <v>55</v>
      </c>
      <c r="D76" s="156"/>
      <c r="E76" s="156"/>
      <c r="F76" s="139"/>
      <c r="G76" s="63">
        <v>1</v>
      </c>
      <c r="H76" s="93"/>
    </row>
    <row r="77" spans="1:8" s="61" customFormat="1" ht="21">
      <c r="A77" s="123"/>
      <c r="B77" s="71">
        <v>9.1999999999999993</v>
      </c>
      <c r="C77" s="149" t="s">
        <v>56</v>
      </c>
      <c r="D77" s="149"/>
      <c r="E77" s="149"/>
      <c r="F77" s="150"/>
      <c r="G77" s="63">
        <v>1</v>
      </c>
      <c r="H77" s="93"/>
    </row>
    <row r="78" spans="1:8" s="61" customFormat="1" ht="24" customHeight="1">
      <c r="A78" s="123"/>
      <c r="B78" s="71">
        <v>9.3000000000000007</v>
      </c>
      <c r="C78" s="145" t="s">
        <v>53</v>
      </c>
      <c r="D78" s="145"/>
      <c r="E78" s="145"/>
      <c r="F78" s="130"/>
      <c r="G78" s="63">
        <v>1</v>
      </c>
      <c r="H78" s="93"/>
    </row>
    <row r="79" spans="1:8" s="61" customFormat="1" ht="24" customHeight="1">
      <c r="A79" s="49"/>
      <c r="B79" s="71">
        <v>9.4</v>
      </c>
      <c r="C79" s="145" t="s">
        <v>23</v>
      </c>
      <c r="D79" s="145"/>
      <c r="E79" s="145"/>
      <c r="F79" s="130"/>
      <c r="G79" s="63">
        <v>1</v>
      </c>
      <c r="H79" s="93"/>
    </row>
    <row r="80" spans="1:8" s="61" customFormat="1" ht="47.25" customHeight="1" thickBot="1">
      <c r="A80" s="50"/>
      <c r="B80" s="69">
        <v>9.5</v>
      </c>
      <c r="C80" s="160" t="s">
        <v>59</v>
      </c>
      <c r="D80" s="161"/>
      <c r="E80" s="161"/>
      <c r="F80" s="162"/>
      <c r="G80" s="70">
        <v>1</v>
      </c>
      <c r="H80" s="93"/>
    </row>
    <row r="81" spans="1:8" s="61" customFormat="1" ht="21.75" thickBot="1">
      <c r="A81" s="100"/>
      <c r="B81" s="111"/>
      <c r="C81" s="111"/>
      <c r="D81" s="111"/>
      <c r="E81" s="111"/>
      <c r="F81" s="112" t="s">
        <v>3</v>
      </c>
      <c r="G81" s="114">
        <f>SUM(G76:G80)</f>
        <v>5</v>
      </c>
      <c r="H81" s="103">
        <f>(SUM(H74:H80)+(1*(COUNTIF(H76:H80,"N/A"))))</f>
        <v>0</v>
      </c>
    </row>
    <row r="82" spans="1:8" s="61" customFormat="1" ht="21">
      <c r="A82" s="122">
        <v>10</v>
      </c>
      <c r="B82" s="146" t="s">
        <v>13</v>
      </c>
      <c r="C82" s="147"/>
      <c r="D82" s="147"/>
      <c r="E82" s="147"/>
      <c r="F82" s="148"/>
      <c r="G82" s="48"/>
      <c r="H82" s="48"/>
    </row>
    <row r="83" spans="1:8" s="61" customFormat="1" ht="24" customHeight="1">
      <c r="A83" s="123"/>
      <c r="B83" s="71">
        <v>10.1</v>
      </c>
      <c r="C83" s="163" t="s">
        <v>77</v>
      </c>
      <c r="D83" s="163"/>
      <c r="E83" s="163"/>
      <c r="F83" s="164"/>
      <c r="G83" s="63">
        <v>1</v>
      </c>
      <c r="H83" s="96"/>
    </row>
    <row r="84" spans="1:8" s="61" customFormat="1" ht="72" customHeight="1">
      <c r="A84" s="49"/>
      <c r="B84" s="71">
        <v>10.199999999999999</v>
      </c>
      <c r="C84" s="145" t="s">
        <v>114</v>
      </c>
      <c r="D84" s="145"/>
      <c r="E84" s="145"/>
      <c r="F84" s="130"/>
      <c r="G84" s="20">
        <v>1</v>
      </c>
      <c r="H84" s="96"/>
    </row>
    <row r="85" spans="1:8" s="61" customFormat="1" ht="21">
      <c r="A85" s="63"/>
      <c r="B85" s="71">
        <v>10.3</v>
      </c>
      <c r="C85" s="157" t="s">
        <v>112</v>
      </c>
      <c r="D85" s="158"/>
      <c r="E85" s="158"/>
      <c r="F85" s="159"/>
      <c r="G85" s="20">
        <v>1</v>
      </c>
      <c r="H85" s="96"/>
    </row>
    <row r="86" spans="1:8" s="61" customFormat="1" ht="50.25" customHeight="1">
      <c r="A86" s="63"/>
      <c r="B86" s="71">
        <v>10.4</v>
      </c>
      <c r="C86" s="145" t="s">
        <v>115</v>
      </c>
      <c r="D86" s="145"/>
      <c r="E86" s="145"/>
      <c r="F86" s="130"/>
      <c r="G86" s="20">
        <v>1</v>
      </c>
      <c r="H86" s="96"/>
    </row>
    <row r="87" spans="1:8" s="61" customFormat="1" ht="72" customHeight="1" thickBot="1">
      <c r="A87" s="63"/>
      <c r="B87" s="71">
        <v>10.5</v>
      </c>
      <c r="C87" s="131" t="s">
        <v>113</v>
      </c>
      <c r="D87" s="131"/>
      <c r="E87" s="131"/>
      <c r="F87" s="132"/>
      <c r="G87" s="63">
        <v>1</v>
      </c>
      <c r="H87" s="97"/>
    </row>
    <row r="88" spans="1:8" s="61" customFormat="1" ht="21.75" thickBot="1">
      <c r="A88" s="100"/>
      <c r="B88" s="113"/>
      <c r="C88" s="113"/>
      <c r="D88" s="113"/>
      <c r="E88" s="113"/>
      <c r="F88" s="112" t="s">
        <v>3</v>
      </c>
      <c r="G88" s="114">
        <f>SUM(G83:G87)</f>
        <v>5</v>
      </c>
      <c r="H88" s="114">
        <f>SUM(H83:H87)</f>
        <v>0</v>
      </c>
    </row>
    <row r="89" spans="1:8" s="61" customFormat="1" ht="21.75" thickBot="1">
      <c r="A89" s="100"/>
      <c r="B89" s="111"/>
      <c r="C89" s="111"/>
      <c r="D89" s="111"/>
      <c r="E89" s="111"/>
      <c r="F89" s="112" t="s">
        <v>14</v>
      </c>
      <c r="G89" s="114">
        <f>SUM(G88,G22,G29,G36,G43,G50,G59,G69,G73,G81)</f>
        <v>100</v>
      </c>
      <c r="H89" s="114">
        <f>SUM(H88,H22,H29,H36,H43,H50,H59,H69,H73,H81)</f>
        <v>0</v>
      </c>
    </row>
    <row r="90" spans="1:8" ht="15" customHeight="1">
      <c r="C90" s="84"/>
    </row>
    <row r="91" spans="1:8" ht="24.6" customHeight="1">
      <c r="C91" s="84"/>
      <c r="F91" s="118" t="s">
        <v>111</v>
      </c>
      <c r="G91" s="118"/>
      <c r="H91" s="98" t="str">
        <f>IF(H89&lt;60,"ปรับปรุง",IF(H89&lt;=69.5,"พอใช้",IF(H89&lt;=84.5,"ดี",IF(H89&gt;=85,"ดีมาก"))))</f>
        <v>ปรับปรุง</v>
      </c>
    </row>
    <row r="92" spans="1:8" ht="15.75" customHeight="1"/>
    <row r="93" spans="1:8" s="28" customFormat="1" ht="27.6" customHeight="1">
      <c r="B93" s="75" t="s">
        <v>90</v>
      </c>
      <c r="C93" s="75"/>
      <c r="D93" s="75"/>
      <c r="E93" s="75"/>
      <c r="F93" s="2" t="s">
        <v>91</v>
      </c>
      <c r="G93" s="53"/>
      <c r="H93" s="4"/>
    </row>
    <row r="94" spans="1:8" s="28" customFormat="1" ht="23.25">
      <c r="B94" s="75" t="s">
        <v>89</v>
      </c>
      <c r="C94" s="75"/>
      <c r="D94" s="75"/>
      <c r="E94" s="75"/>
      <c r="F94" s="2" t="s">
        <v>92</v>
      </c>
      <c r="G94" s="2"/>
      <c r="H94" s="4"/>
    </row>
    <row r="95" spans="1:8" s="28" customFormat="1" ht="23.25">
      <c r="B95" s="54" t="s">
        <v>87</v>
      </c>
      <c r="C95" s="54"/>
      <c r="D95" s="54"/>
      <c r="E95" s="54"/>
      <c r="F95" s="2" t="s">
        <v>88</v>
      </c>
      <c r="G95" s="54"/>
      <c r="H95" s="4"/>
    </row>
    <row r="96" spans="1:8" s="28" customFormat="1" ht="23.25">
      <c r="B96" s="54" t="s">
        <v>86</v>
      </c>
      <c r="C96" s="54"/>
      <c r="D96" s="54"/>
      <c r="E96" s="54"/>
      <c r="F96" s="2" t="s">
        <v>93</v>
      </c>
      <c r="G96" s="54"/>
      <c r="H96" s="4"/>
    </row>
    <row r="98" spans="1:8" ht="24" customHeight="1">
      <c r="D98" s="54" t="s">
        <v>96</v>
      </c>
      <c r="E98" s="54"/>
      <c r="F98" s="54"/>
    </row>
    <row r="99" spans="1:8" ht="24" customHeight="1">
      <c r="D99" s="54" t="s">
        <v>82</v>
      </c>
      <c r="E99" s="54"/>
      <c r="F99" s="54"/>
    </row>
    <row r="100" spans="1:8" ht="24" customHeight="1">
      <c r="D100" s="54" t="s">
        <v>94</v>
      </c>
      <c r="E100" s="54"/>
      <c r="F100" s="54"/>
    </row>
    <row r="101" spans="1:8" ht="24" customHeight="1">
      <c r="D101" s="54" t="s">
        <v>97</v>
      </c>
      <c r="E101" s="54"/>
      <c r="F101" s="54"/>
    </row>
    <row r="102" spans="1:8" ht="24" customHeight="1">
      <c r="A102" s="119" t="s">
        <v>36</v>
      </c>
      <c r="B102" s="119"/>
      <c r="C102" s="81"/>
      <c r="D102" s="76"/>
      <c r="E102" s="76"/>
      <c r="F102" s="77"/>
    </row>
    <row r="103" spans="1:8" s="105" customFormat="1" ht="23.25">
      <c r="A103" s="104"/>
      <c r="B103" s="110" t="s">
        <v>101</v>
      </c>
      <c r="F103" s="106"/>
      <c r="G103" s="82"/>
      <c r="H103" s="82"/>
    </row>
    <row r="104" spans="1:8" s="105" customFormat="1" ht="23.25">
      <c r="A104" s="104"/>
      <c r="B104" s="110" t="s">
        <v>102</v>
      </c>
      <c r="D104" s="107"/>
      <c r="E104" s="107"/>
      <c r="F104" s="106"/>
      <c r="G104" s="82"/>
      <c r="H104" s="82"/>
    </row>
    <row r="105" spans="1:8" s="105" customFormat="1" ht="23.25">
      <c r="A105" s="104"/>
      <c r="B105" s="104" t="s">
        <v>85</v>
      </c>
      <c r="F105" s="106"/>
      <c r="G105" s="82"/>
      <c r="H105" s="82"/>
    </row>
    <row r="106" spans="1:8" s="104" customFormat="1" ht="24" customHeight="1">
      <c r="A106" s="68"/>
      <c r="B106" s="91" t="s">
        <v>103</v>
      </c>
      <c r="D106" s="92"/>
      <c r="E106" s="92"/>
      <c r="F106" s="108"/>
      <c r="G106" s="68"/>
      <c r="H106" s="68"/>
    </row>
    <row r="107" spans="1:8" s="61" customFormat="1" ht="21">
      <c r="A107" s="68"/>
      <c r="B107" s="117" t="s">
        <v>123</v>
      </c>
      <c r="D107" s="109"/>
      <c r="E107" s="109"/>
      <c r="F107" s="72"/>
      <c r="G107" s="59"/>
      <c r="H107" s="59"/>
    </row>
  </sheetData>
  <sheetProtection selectLockedCells="1" selectUnlockedCells="1"/>
  <mergeCells count="87">
    <mergeCell ref="C71:F71"/>
    <mergeCell ref="C72:F72"/>
    <mergeCell ref="B74:F74"/>
    <mergeCell ref="C76:F76"/>
    <mergeCell ref="C77:F77"/>
    <mergeCell ref="B75:F75"/>
    <mergeCell ref="C84:F84"/>
    <mergeCell ref="C85:F85"/>
    <mergeCell ref="C86:F86"/>
    <mergeCell ref="C87:F87"/>
    <mergeCell ref="C78:F78"/>
    <mergeCell ref="C79:F79"/>
    <mergeCell ref="C80:F80"/>
    <mergeCell ref="B82:F82"/>
    <mergeCell ref="C83:F83"/>
    <mergeCell ref="B70:F70"/>
    <mergeCell ref="C55:F55"/>
    <mergeCell ref="C56:F56"/>
    <mergeCell ref="C57:F57"/>
    <mergeCell ref="C58:F58"/>
    <mergeCell ref="B64:F64"/>
    <mergeCell ref="B60:F60"/>
    <mergeCell ref="B61:F61"/>
    <mergeCell ref="C62:F62"/>
    <mergeCell ref="C63:F63"/>
    <mergeCell ref="B65:F65"/>
    <mergeCell ref="C53:F53"/>
    <mergeCell ref="C54:F54"/>
    <mergeCell ref="C66:F66"/>
    <mergeCell ref="C67:F67"/>
    <mergeCell ref="C68:F68"/>
    <mergeCell ref="B51:F51"/>
    <mergeCell ref="C52:F52"/>
    <mergeCell ref="C41:F41"/>
    <mergeCell ref="C42:F42"/>
    <mergeCell ref="B44:F44"/>
    <mergeCell ref="C45:F45"/>
    <mergeCell ref="C46:F46"/>
    <mergeCell ref="C47:F47"/>
    <mergeCell ref="C48:F48"/>
    <mergeCell ref="C35:F35"/>
    <mergeCell ref="B37:F37"/>
    <mergeCell ref="C39:F39"/>
    <mergeCell ref="C40:F40"/>
    <mergeCell ref="C49:F49"/>
    <mergeCell ref="C28:F28"/>
    <mergeCell ref="C31:F31"/>
    <mergeCell ref="C32:F32"/>
    <mergeCell ref="C33:F33"/>
    <mergeCell ref="C34:F34"/>
    <mergeCell ref="C25:F25"/>
    <mergeCell ref="C26:F26"/>
    <mergeCell ref="C27:F27"/>
    <mergeCell ref="C24:F24"/>
    <mergeCell ref="B23:F23"/>
    <mergeCell ref="A2:H2"/>
    <mergeCell ref="A4:H4"/>
    <mergeCell ref="A5:H5"/>
    <mergeCell ref="A10:A21"/>
    <mergeCell ref="A3:H3"/>
    <mergeCell ref="A6:B6"/>
    <mergeCell ref="B9:F9"/>
    <mergeCell ref="C12:F12"/>
    <mergeCell ref="C13:F13"/>
    <mergeCell ref="C14:F14"/>
    <mergeCell ref="C15:F15"/>
    <mergeCell ref="B10:F10"/>
    <mergeCell ref="B11:F11"/>
    <mergeCell ref="C17:F17"/>
    <mergeCell ref="C18:F18"/>
    <mergeCell ref="B16:F16"/>
    <mergeCell ref="F91:G91"/>
    <mergeCell ref="A102:B102"/>
    <mergeCell ref="C6:D6"/>
    <mergeCell ref="F6:G6"/>
    <mergeCell ref="A74:A78"/>
    <mergeCell ref="A82:A83"/>
    <mergeCell ref="A41:A42"/>
    <mergeCell ref="A44:A45"/>
    <mergeCell ref="A51:A52"/>
    <mergeCell ref="A60:A63"/>
    <mergeCell ref="A66:A67"/>
    <mergeCell ref="A70:A71"/>
    <mergeCell ref="A37:A38"/>
    <mergeCell ref="B19:F19"/>
    <mergeCell ref="C20:F20"/>
    <mergeCell ref="C21:F21"/>
  </mergeCells>
  <conditionalFormatting sqref="H12">
    <cfRule type="colorScale" priority="31">
      <colorScale>
        <cfvo type="num" val="0"/>
        <cfvo type="num" val="2"/>
        <color theme="0" tint="-4.9989318521683403E-2"/>
        <color theme="0"/>
      </colorScale>
    </cfRule>
    <cfRule type="cellIs" priority="32" operator="equal">
      <formula>2</formula>
    </cfRule>
    <cfRule type="colorScale" priority="34">
      <colorScale>
        <cfvo type="num" val="0"/>
        <cfvo type="num" val="2"/>
        <color theme="0"/>
        <color theme="0"/>
      </colorScale>
    </cfRule>
  </conditionalFormatting>
  <conditionalFormatting sqref="H18">
    <cfRule type="colorScale" priority="28">
      <colorScale>
        <cfvo type="num" val="0"/>
        <cfvo type="num" val="2"/>
        <color theme="0" tint="-4.9989318521683403E-2"/>
        <color theme="0"/>
      </colorScale>
    </cfRule>
    <cfRule type="cellIs" priority="29" operator="equal">
      <formula>2</formula>
    </cfRule>
    <cfRule type="colorScale" priority="30">
      <colorScale>
        <cfvo type="num" val="0"/>
        <cfvo type="num" val="2"/>
        <color theme="0"/>
        <color theme="0"/>
      </colorScale>
    </cfRule>
  </conditionalFormatting>
  <conditionalFormatting sqref="H26">
    <cfRule type="colorScale" priority="25">
      <colorScale>
        <cfvo type="num" val="0"/>
        <cfvo type="num" val="2"/>
        <color theme="0" tint="-4.9989318521683403E-2"/>
        <color theme="0"/>
      </colorScale>
    </cfRule>
    <cfRule type="cellIs" priority="26" operator="equal">
      <formula>2</formula>
    </cfRule>
    <cfRule type="colorScale" priority="27">
      <colorScale>
        <cfvo type="num" val="0"/>
        <cfvo type="num" val="2"/>
        <color theme="0"/>
        <color theme="0"/>
      </colorScale>
    </cfRule>
  </conditionalFormatting>
  <conditionalFormatting sqref="H33">
    <cfRule type="colorScale" priority="22">
      <colorScale>
        <cfvo type="num" val="0"/>
        <cfvo type="num" val="2"/>
        <color theme="0" tint="-4.9989318521683403E-2"/>
        <color theme="0"/>
      </colorScale>
    </cfRule>
    <cfRule type="cellIs" priority="23" operator="equal">
      <formula>2</formula>
    </cfRule>
    <cfRule type="colorScale" priority="24">
      <colorScale>
        <cfvo type="num" val="0"/>
        <cfvo type="num" val="2"/>
        <color theme="0"/>
        <color theme="0"/>
      </colorScale>
    </cfRule>
  </conditionalFormatting>
  <conditionalFormatting sqref="H39">
    <cfRule type="colorScale" priority="19">
      <colorScale>
        <cfvo type="num" val="0"/>
        <cfvo type="num" val="2"/>
        <color theme="0" tint="-4.9989318521683403E-2"/>
        <color theme="0"/>
      </colorScale>
    </cfRule>
    <cfRule type="cellIs" priority="20" operator="equal">
      <formula>2</formula>
    </cfRule>
    <cfRule type="colorScale" priority="21">
      <colorScale>
        <cfvo type="num" val="0"/>
        <cfvo type="num" val="2"/>
        <color theme="0"/>
        <color theme="0"/>
      </colorScale>
    </cfRule>
  </conditionalFormatting>
  <conditionalFormatting sqref="H41">
    <cfRule type="colorScale" priority="16">
      <colorScale>
        <cfvo type="num" val="0"/>
        <cfvo type="num" val="2"/>
        <color theme="0" tint="-4.9989318521683403E-2"/>
        <color theme="0"/>
      </colorScale>
    </cfRule>
    <cfRule type="cellIs" priority="17" operator="equal">
      <formula>2</formula>
    </cfRule>
    <cfRule type="colorScale" priority="18">
      <colorScale>
        <cfvo type="num" val="0"/>
        <cfvo type="num" val="2"/>
        <color theme="0"/>
        <color theme="0"/>
      </colorScale>
    </cfRule>
  </conditionalFormatting>
  <conditionalFormatting sqref="H49">
    <cfRule type="colorScale" priority="13">
      <colorScale>
        <cfvo type="num" val="0"/>
        <cfvo type="num" val="2"/>
        <color theme="0" tint="-4.9989318521683403E-2"/>
        <color theme="0"/>
      </colorScale>
    </cfRule>
    <cfRule type="cellIs" priority="14" operator="equal">
      <formula>2</formula>
    </cfRule>
    <cfRule type="colorScale" priority="15">
      <colorScale>
        <cfvo type="num" val="0"/>
        <cfvo type="num" val="2"/>
        <color theme="0"/>
        <color theme="0"/>
      </colorScale>
    </cfRule>
  </conditionalFormatting>
  <conditionalFormatting sqref="H62">
    <cfRule type="colorScale" priority="4">
      <colorScale>
        <cfvo type="num" val="0"/>
        <cfvo type="num" val="2"/>
        <color theme="0" tint="-4.9989318521683403E-2"/>
        <color theme="0"/>
      </colorScale>
    </cfRule>
    <cfRule type="cellIs" priority="5" operator="equal">
      <formula>2</formula>
    </cfRule>
    <cfRule type="colorScale" priority="6">
      <colorScale>
        <cfvo type="num" val="0"/>
        <cfvo type="num" val="2"/>
        <color theme="0"/>
        <color theme="0"/>
      </colorScale>
    </cfRule>
  </conditionalFormatting>
  <conditionalFormatting sqref="H72">
    <cfRule type="colorScale" priority="1">
      <colorScale>
        <cfvo type="num" val="0"/>
        <cfvo type="num" val="2"/>
        <color theme="0" tint="-4.9989318521683403E-2"/>
        <color theme="0"/>
      </colorScale>
    </cfRule>
    <cfRule type="cellIs" priority="2" operator="equal">
      <formula>2</formula>
    </cfRule>
    <cfRule type="colorScale" priority="3">
      <colorScale>
        <cfvo type="num" val="0"/>
        <cfvo type="num" val="2"/>
        <color theme="0"/>
        <color theme="0"/>
      </colorScale>
    </cfRule>
  </conditionalFormatting>
  <dataValidations count="11"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2 เท่านั้น" sqref="H12 H18 H26 H33 H39 H41 H49 H72 H62" xr:uid="{00000000-0002-0000-0000-000000000000}">
      <formula1>"2,0"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1 เท่านั้น" sqref="H83:H87 H71 H42 H55 H53 H38 H31:H32 H20:H21 H17 H13:H15 H66" xr:uid="{00000000-0002-0000-0000-000001000000}">
      <formula1>"1,0"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3 เท่านั้น" sqref="H48 H28 H57:H58" xr:uid="{00000000-0002-0000-0000-000002000000}">
      <formula1>"3,0"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4 เท่านั้น" sqref="H40" xr:uid="{00000000-0002-0000-0000-000003000000}">
      <formula1>"4,0"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0.5 เท่านั้น" sqref="H34:H35" xr:uid="{00000000-0002-0000-0000-000004000000}">
      <formula1>"0.5,0"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5 เท่านั้น" sqref="H52 H45:H47 H24:H25" xr:uid="{00000000-0002-0000-0000-000005000000}">
      <formula1>"5,0"</formula1>
    </dataValidation>
    <dataValidation type="list" allowBlank="1" showInputMessage="1" showErrorMessage="1" sqref="H76:H80 H63" xr:uid="{00000000-0002-0000-0000-000006000000}">
      <formula1>"0,1,N/A"</formula1>
    </dataValidation>
    <dataValidation type="list" allowBlank="1" showInputMessage="1" showErrorMessage="1" sqref="H67" xr:uid="{00000000-0002-0000-0000-000007000000}">
      <formula1>"0,0.5,N/A"</formula1>
    </dataValidation>
    <dataValidation type="list" allowBlank="1" showInputMessage="1" showErrorMessage="1" sqref="H27" xr:uid="{00000000-0002-0000-0000-000008000000}">
      <formula1>"0,5,N/A"</formula1>
    </dataValidation>
    <dataValidation type="list" allowBlank="1" showInputMessage="1" showErrorMessage="1" sqref="H54 H56" xr:uid="{00000000-0002-0000-0000-000009000000}">
      <formula1>"0,2,N/A"</formula1>
    </dataValidation>
    <dataValidation type="list" allowBlank="1" showInputMessage="1" showErrorMessage="1" sqref="H68" xr:uid="{00000000-0002-0000-0000-00000A000000}">
      <formula1>"0,0.5"</formula1>
    </dataValidation>
  </dataValidations>
  <printOptions horizontalCentered="1"/>
  <pageMargins left="0.59055118110236227" right="0.59055118110236227" top="0.59055118110236227" bottom="0.39370078740157483" header="0" footer="0"/>
  <pageSetup paperSize="9" scale="82" fitToHeight="0" orientation="portrait" r:id="rId1"/>
  <rowBreaks count="3" manualBreakCount="3">
    <brk id="29" max="16383" man="1"/>
    <brk id="50" max="16383" man="1"/>
    <brk id="73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Q15"/>
  <sheetViews>
    <sheetView showGridLines="0" topLeftCell="V1" zoomScale="112" zoomScaleNormal="112" workbookViewId="0">
      <selection activeCell="AS9" sqref="AS9"/>
    </sheetView>
  </sheetViews>
  <sheetFormatPr defaultRowHeight="15"/>
  <cols>
    <col min="1" max="1" width="5.42578125" customWidth="1"/>
    <col min="2" max="2" width="23.140625" customWidth="1"/>
    <col min="3" max="3" width="7.7109375" customWidth="1"/>
    <col min="4" max="4" width="10.7109375" customWidth="1"/>
    <col min="5" max="12" width="4.42578125" bestFit="1" customWidth="1"/>
    <col min="13" max="19" width="5.42578125" bestFit="1" customWidth="1"/>
    <col min="20" max="30" width="4.42578125" bestFit="1" customWidth="1"/>
    <col min="31" max="31" width="5.42578125" bestFit="1" customWidth="1"/>
    <col min="32" max="36" width="4.42578125" bestFit="1" customWidth="1"/>
    <col min="37" max="37" width="5.42578125" bestFit="1" customWidth="1"/>
    <col min="38" max="44" width="4.42578125" bestFit="1" customWidth="1"/>
    <col min="45" max="45" width="5.42578125" bestFit="1" customWidth="1"/>
    <col min="46" max="66" width="4.42578125" bestFit="1" customWidth="1"/>
    <col min="67" max="67" width="8.5703125" bestFit="1" customWidth="1"/>
    <col min="69" max="69" width="12.140625" bestFit="1" customWidth="1"/>
    <col min="70" max="70" width="5.140625" customWidth="1"/>
  </cols>
  <sheetData>
    <row r="1" spans="1:69" ht="33.75">
      <c r="A1" s="9"/>
      <c r="B1" s="9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2"/>
      <c r="R1" s="11"/>
      <c r="S1" s="11"/>
      <c r="T1" s="11"/>
      <c r="U1" s="11"/>
      <c r="V1" s="11"/>
      <c r="W1" s="12"/>
      <c r="X1" s="11"/>
      <c r="Y1" s="11"/>
      <c r="Z1" s="11"/>
      <c r="AA1" s="11"/>
      <c r="AB1" s="11"/>
      <c r="AC1" s="12"/>
      <c r="AD1" s="11"/>
      <c r="AE1" s="11"/>
      <c r="AF1" s="11"/>
      <c r="AG1" s="11"/>
      <c r="AH1" s="11"/>
      <c r="AI1" s="12"/>
      <c r="AJ1" s="11"/>
      <c r="AK1" s="11"/>
      <c r="AL1" s="11"/>
      <c r="AM1" s="11"/>
      <c r="AN1" s="11"/>
      <c r="AO1" s="12"/>
      <c r="AP1" s="11"/>
      <c r="AQ1" s="11"/>
      <c r="AR1" s="11"/>
      <c r="AS1" s="11"/>
      <c r="AT1" s="11"/>
      <c r="AU1" s="11"/>
      <c r="AV1" s="11"/>
      <c r="AW1" s="12"/>
      <c r="AX1" s="11"/>
      <c r="AY1" s="11"/>
      <c r="AZ1" s="12"/>
      <c r="BA1" s="11"/>
      <c r="BB1" s="11"/>
      <c r="BC1" s="11"/>
      <c r="BD1" s="11"/>
      <c r="BE1" s="11"/>
      <c r="BF1" s="12"/>
      <c r="BG1" s="11"/>
      <c r="BH1" s="11"/>
      <c r="BI1" s="11"/>
      <c r="BJ1" s="11"/>
      <c r="BK1" s="11"/>
      <c r="BL1" s="12"/>
      <c r="BM1" s="11"/>
      <c r="BN1" s="11"/>
      <c r="BQ1" s="44" t="s">
        <v>34</v>
      </c>
    </row>
    <row r="2" spans="1:69" ht="33.75">
      <c r="A2" s="182" t="s">
        <v>37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</row>
    <row r="3" spans="1:69" ht="33.7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182" t="s">
        <v>109</v>
      </c>
      <c r="R3" s="182"/>
      <c r="S3" s="182"/>
      <c r="T3" s="183">
        <f>'แบบ 2544 - 2'!C6</f>
        <v>0</v>
      </c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2" t="s">
        <v>68</v>
      </c>
      <c r="AG3" s="182"/>
      <c r="AH3" s="183">
        <f>'แบบ 2544 - 2'!F6</f>
        <v>0</v>
      </c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ht="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9" s="3" customFormat="1" ht="58.5" customHeight="1">
      <c r="A5" s="172" t="s">
        <v>1</v>
      </c>
      <c r="B5" s="172" t="s">
        <v>2</v>
      </c>
      <c r="C5" s="172" t="s">
        <v>42</v>
      </c>
      <c r="D5" s="179" t="s">
        <v>83</v>
      </c>
      <c r="E5" s="166" t="s">
        <v>24</v>
      </c>
      <c r="F5" s="167"/>
      <c r="G5" s="167"/>
      <c r="H5" s="167"/>
      <c r="I5" s="167"/>
      <c r="J5" s="167"/>
      <c r="K5" s="167"/>
      <c r="L5" s="167"/>
      <c r="M5" s="168"/>
      <c r="N5" s="166" t="s">
        <v>25</v>
      </c>
      <c r="O5" s="167"/>
      <c r="P5" s="167"/>
      <c r="Q5" s="167"/>
      <c r="R5" s="167"/>
      <c r="S5" s="168"/>
      <c r="T5" s="166" t="s">
        <v>26</v>
      </c>
      <c r="U5" s="167"/>
      <c r="V5" s="167"/>
      <c r="W5" s="167"/>
      <c r="X5" s="167"/>
      <c r="Y5" s="168"/>
      <c r="Z5" s="169" t="s">
        <v>27</v>
      </c>
      <c r="AA5" s="170"/>
      <c r="AB5" s="170"/>
      <c r="AC5" s="170"/>
      <c r="AD5" s="170"/>
      <c r="AE5" s="171"/>
      <c r="AF5" s="166" t="s">
        <v>28</v>
      </c>
      <c r="AG5" s="167"/>
      <c r="AH5" s="167"/>
      <c r="AI5" s="167"/>
      <c r="AJ5" s="167"/>
      <c r="AK5" s="168"/>
      <c r="AL5" s="166" t="s">
        <v>29</v>
      </c>
      <c r="AM5" s="167"/>
      <c r="AN5" s="167"/>
      <c r="AO5" s="167"/>
      <c r="AP5" s="167"/>
      <c r="AQ5" s="167"/>
      <c r="AR5" s="167"/>
      <c r="AS5" s="168"/>
      <c r="AT5" s="166" t="s">
        <v>30</v>
      </c>
      <c r="AU5" s="167"/>
      <c r="AV5" s="167"/>
      <c r="AW5" s="167"/>
      <c r="AX5" s="167"/>
      <c r="AY5" s="168"/>
      <c r="AZ5" s="166" t="s">
        <v>31</v>
      </c>
      <c r="BA5" s="167"/>
      <c r="BB5" s="168"/>
      <c r="BC5" s="166" t="s">
        <v>32</v>
      </c>
      <c r="BD5" s="167"/>
      <c r="BE5" s="167"/>
      <c r="BF5" s="167"/>
      <c r="BG5" s="167"/>
      <c r="BH5" s="168"/>
      <c r="BI5" s="166" t="s">
        <v>33</v>
      </c>
      <c r="BJ5" s="167"/>
      <c r="BK5" s="167"/>
      <c r="BL5" s="167"/>
      <c r="BM5" s="167"/>
      <c r="BN5" s="168"/>
      <c r="BO5" s="174" t="s">
        <v>17</v>
      </c>
      <c r="BP5" s="176" t="s">
        <v>19</v>
      </c>
      <c r="BQ5" s="176" t="s">
        <v>18</v>
      </c>
    </row>
    <row r="6" spans="1:69" s="3" customFormat="1" ht="24" customHeight="1">
      <c r="A6" s="173"/>
      <c r="B6" s="173"/>
      <c r="C6" s="173"/>
      <c r="D6" s="180"/>
      <c r="E6" s="13">
        <v>1.1000000000000001</v>
      </c>
      <c r="F6" s="13">
        <v>1.2</v>
      </c>
      <c r="G6" s="13">
        <v>1.3</v>
      </c>
      <c r="H6" s="13">
        <v>1.4</v>
      </c>
      <c r="I6" s="13">
        <v>1.5</v>
      </c>
      <c r="J6" s="13">
        <v>1.6</v>
      </c>
      <c r="K6" s="13">
        <v>1.7</v>
      </c>
      <c r="L6" s="13">
        <v>1.8</v>
      </c>
      <c r="M6" s="13" t="s">
        <v>3</v>
      </c>
      <c r="N6" s="13">
        <v>2.1</v>
      </c>
      <c r="O6" s="13">
        <v>2.2000000000000002</v>
      </c>
      <c r="P6" s="13">
        <v>2.2999999999999998</v>
      </c>
      <c r="Q6" s="13">
        <v>2.4</v>
      </c>
      <c r="R6" s="13">
        <v>2.5</v>
      </c>
      <c r="S6" s="13" t="s">
        <v>3</v>
      </c>
      <c r="T6" s="13">
        <v>3.1</v>
      </c>
      <c r="U6" s="13">
        <v>3.2</v>
      </c>
      <c r="V6" s="13">
        <v>3.3</v>
      </c>
      <c r="W6" s="13">
        <v>3.4</v>
      </c>
      <c r="X6" s="13">
        <v>3.5</v>
      </c>
      <c r="Y6" s="13" t="s">
        <v>3</v>
      </c>
      <c r="Z6" s="13">
        <v>4.0999999999999996</v>
      </c>
      <c r="AA6" s="13">
        <v>4.2</v>
      </c>
      <c r="AB6" s="13">
        <v>4.3</v>
      </c>
      <c r="AC6" s="13">
        <v>4.4000000000000004</v>
      </c>
      <c r="AD6" s="13">
        <v>4.5</v>
      </c>
      <c r="AE6" s="13" t="s">
        <v>3</v>
      </c>
      <c r="AF6" s="13">
        <v>5.0999999999999996</v>
      </c>
      <c r="AG6" s="13">
        <v>5.2</v>
      </c>
      <c r="AH6" s="13">
        <v>5.3</v>
      </c>
      <c r="AI6" s="13">
        <v>5.4</v>
      </c>
      <c r="AJ6" s="13">
        <v>5.5</v>
      </c>
      <c r="AK6" s="13" t="s">
        <v>3</v>
      </c>
      <c r="AL6" s="13">
        <v>6.1</v>
      </c>
      <c r="AM6" s="13">
        <v>6.2</v>
      </c>
      <c r="AN6" s="13">
        <v>6.3</v>
      </c>
      <c r="AO6" s="13">
        <v>6.4</v>
      </c>
      <c r="AP6" s="13">
        <v>6.5</v>
      </c>
      <c r="AQ6" s="13">
        <v>6.6</v>
      </c>
      <c r="AR6" s="13">
        <v>6.7</v>
      </c>
      <c r="AS6" s="13" t="s">
        <v>3</v>
      </c>
      <c r="AT6" s="13">
        <v>7.1</v>
      </c>
      <c r="AU6" s="13">
        <v>7.2</v>
      </c>
      <c r="AV6" s="13">
        <v>7.3</v>
      </c>
      <c r="AW6" s="13">
        <v>7.4</v>
      </c>
      <c r="AX6" s="13">
        <v>7.5</v>
      </c>
      <c r="AY6" s="13" t="s">
        <v>3</v>
      </c>
      <c r="AZ6" s="13">
        <v>8.1</v>
      </c>
      <c r="BA6" s="13">
        <v>8.1999999999999993</v>
      </c>
      <c r="BB6" s="13" t="s">
        <v>3</v>
      </c>
      <c r="BC6" s="13">
        <v>9.1</v>
      </c>
      <c r="BD6" s="13">
        <v>9.1999999999999993</v>
      </c>
      <c r="BE6" s="13">
        <v>9.3000000000000007</v>
      </c>
      <c r="BF6" s="13">
        <v>9.4</v>
      </c>
      <c r="BG6" s="13">
        <v>9.5</v>
      </c>
      <c r="BH6" s="13" t="s">
        <v>3</v>
      </c>
      <c r="BI6" s="13">
        <v>10.1</v>
      </c>
      <c r="BJ6" s="13">
        <v>10.199999999999999</v>
      </c>
      <c r="BK6" s="13">
        <v>10.3</v>
      </c>
      <c r="BL6" s="13">
        <v>10.4</v>
      </c>
      <c r="BM6" s="13">
        <v>10.5</v>
      </c>
      <c r="BN6" s="14" t="s">
        <v>3</v>
      </c>
      <c r="BO6" s="175"/>
      <c r="BP6" s="177"/>
      <c r="BQ6" s="177"/>
    </row>
    <row r="7" spans="1:69" s="3" customFormat="1" ht="24.75" customHeight="1">
      <c r="A7" s="173"/>
      <c r="B7" s="173"/>
      <c r="C7" s="173"/>
      <c r="D7" s="181"/>
      <c r="E7" s="15">
        <v>2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1</v>
      </c>
      <c r="L7" s="15">
        <v>1</v>
      </c>
      <c r="M7" s="15">
        <f>SUM(E7:L7)</f>
        <v>10</v>
      </c>
      <c r="N7" s="15">
        <v>5</v>
      </c>
      <c r="O7" s="15">
        <v>5</v>
      </c>
      <c r="P7" s="15">
        <v>2</v>
      </c>
      <c r="Q7" s="15">
        <v>5</v>
      </c>
      <c r="R7" s="15">
        <v>3</v>
      </c>
      <c r="S7" s="15">
        <f>SUM(N7:R7)</f>
        <v>20</v>
      </c>
      <c r="T7" s="15">
        <v>1</v>
      </c>
      <c r="U7" s="15">
        <v>1</v>
      </c>
      <c r="V7" s="15">
        <v>2</v>
      </c>
      <c r="W7" s="15">
        <v>0.5</v>
      </c>
      <c r="X7" s="15">
        <v>0.5</v>
      </c>
      <c r="Y7" s="15">
        <f>SUM(T7:X7)</f>
        <v>5</v>
      </c>
      <c r="Z7" s="15">
        <v>1</v>
      </c>
      <c r="AA7" s="15">
        <v>2</v>
      </c>
      <c r="AB7" s="15">
        <v>4</v>
      </c>
      <c r="AC7" s="15">
        <v>2</v>
      </c>
      <c r="AD7" s="15">
        <v>1</v>
      </c>
      <c r="AE7" s="15">
        <f>SUM(Z7:AD7)</f>
        <v>10</v>
      </c>
      <c r="AF7" s="15">
        <v>5</v>
      </c>
      <c r="AG7" s="15">
        <v>5</v>
      </c>
      <c r="AH7" s="15">
        <v>5</v>
      </c>
      <c r="AI7" s="15">
        <v>3</v>
      </c>
      <c r="AJ7" s="15">
        <v>2</v>
      </c>
      <c r="AK7" s="15">
        <f>SUM(AF7:AJ7)</f>
        <v>20</v>
      </c>
      <c r="AL7" s="15">
        <v>5</v>
      </c>
      <c r="AM7" s="15">
        <v>1</v>
      </c>
      <c r="AN7" s="15">
        <v>2</v>
      </c>
      <c r="AO7" s="15">
        <v>1</v>
      </c>
      <c r="AP7" s="15">
        <v>2</v>
      </c>
      <c r="AQ7" s="15">
        <v>3</v>
      </c>
      <c r="AR7" s="15">
        <v>3</v>
      </c>
      <c r="AS7" s="15">
        <f>SUM(AL7:AR7)</f>
        <v>17</v>
      </c>
      <c r="AT7" s="15">
        <v>2</v>
      </c>
      <c r="AU7" s="15">
        <v>1</v>
      </c>
      <c r="AV7" s="15">
        <v>1</v>
      </c>
      <c r="AW7" s="15">
        <v>0.5</v>
      </c>
      <c r="AX7" s="15">
        <v>0.5</v>
      </c>
      <c r="AY7" s="15">
        <f>SUM(AT7:AX7)</f>
        <v>5</v>
      </c>
      <c r="AZ7" s="15">
        <v>1</v>
      </c>
      <c r="BA7" s="15">
        <v>2</v>
      </c>
      <c r="BB7" s="15">
        <f>SUM(AZ7:BA7)</f>
        <v>3</v>
      </c>
      <c r="BC7" s="15">
        <v>1</v>
      </c>
      <c r="BD7" s="15">
        <v>1</v>
      </c>
      <c r="BE7" s="15">
        <v>1</v>
      </c>
      <c r="BF7" s="15">
        <v>1</v>
      </c>
      <c r="BG7" s="15">
        <v>1</v>
      </c>
      <c r="BH7" s="15">
        <f>SUM(BC7:BG7)</f>
        <v>5</v>
      </c>
      <c r="BI7" s="15">
        <v>1</v>
      </c>
      <c r="BJ7" s="15">
        <v>1</v>
      </c>
      <c r="BK7" s="15">
        <v>1</v>
      </c>
      <c r="BL7" s="15">
        <v>1</v>
      </c>
      <c r="BM7" s="15">
        <v>1</v>
      </c>
      <c r="BN7" s="15">
        <f>SUM(BI7:BM7)</f>
        <v>5</v>
      </c>
      <c r="BO7" s="15">
        <f>SUM(BN7,BH7,BB7,AY7,AS7,AK7,AE7,Y7,S7,M7)</f>
        <v>100</v>
      </c>
      <c r="BP7" s="178"/>
      <c r="BQ7" s="178"/>
    </row>
    <row r="8" spans="1:69" s="10" customFormat="1" ht="18.75">
      <c r="A8" s="34">
        <v>1</v>
      </c>
      <c r="B8" s="87">
        <f>'แบบ 2544 - 2'!C6</f>
        <v>0</v>
      </c>
      <c r="C8" s="89">
        <f>'แบบ 2544 - 2'!D7</f>
        <v>0</v>
      </c>
      <c r="D8" s="1" t="str">
        <f>IF(C8&lt;120,"เล็ก",IF(C8&lt;=719,"กลาง",IF(C8&lt;=1679,"ใหญ่",IF(C8&gt;=1680,"ใหญ่พิเศษ"))))</f>
        <v>เล็ก</v>
      </c>
      <c r="E8" s="30">
        <f>'แบบ 2544 - 2'!H12</f>
        <v>0</v>
      </c>
      <c r="F8" s="30">
        <f>'แบบ 2544 - 2'!H13</f>
        <v>0</v>
      </c>
      <c r="G8" s="30">
        <f>'แบบ 2544 - 2'!H14</f>
        <v>0</v>
      </c>
      <c r="H8" s="30">
        <f>'แบบ 2544 - 2'!H15</f>
        <v>0</v>
      </c>
      <c r="I8" s="30">
        <f>'แบบ 2544 - 2'!H17</f>
        <v>0</v>
      </c>
      <c r="J8" s="30">
        <f>'แบบ 2544 - 2'!H18</f>
        <v>0</v>
      </c>
      <c r="K8" s="30">
        <f>'แบบ 2544 - 2'!H20</f>
        <v>0</v>
      </c>
      <c r="L8" s="30">
        <f>'แบบ 2544 - 2'!H21</f>
        <v>0</v>
      </c>
      <c r="M8" s="21">
        <f>SUM(E8:L8)</f>
        <v>0</v>
      </c>
      <c r="N8" s="30">
        <f>'แบบ 2544 - 2'!H24</f>
        <v>0</v>
      </c>
      <c r="O8" s="30">
        <f>'แบบ 2544 - 2'!H25</f>
        <v>0</v>
      </c>
      <c r="P8" s="30">
        <f>'แบบ 2544 - 2'!H26</f>
        <v>0</v>
      </c>
      <c r="Q8" s="30">
        <f>'แบบ 2544 - 2'!H27</f>
        <v>0</v>
      </c>
      <c r="R8" s="38">
        <f>'แบบ 2544 - 2'!H28</f>
        <v>0</v>
      </c>
      <c r="S8" s="35">
        <f>(SUM(N8:R8)+(5*(COUNTIF(Q8,"N/A"))))</f>
        <v>0</v>
      </c>
      <c r="T8" s="39">
        <f>'แบบ 2544 - 2'!H31</f>
        <v>0</v>
      </c>
      <c r="U8" s="30">
        <f>'แบบ 2544 - 2'!H32</f>
        <v>0</v>
      </c>
      <c r="V8" s="30">
        <f>'แบบ 2544 - 2'!H33</f>
        <v>0</v>
      </c>
      <c r="W8" s="30">
        <f>'แบบ 2544 - 2'!H34</f>
        <v>0</v>
      </c>
      <c r="X8" s="30">
        <f>'แบบ 2544 - 2'!H35</f>
        <v>0</v>
      </c>
      <c r="Y8" s="21">
        <f t="shared" ref="Y8" si="0">SUM(T8:X8)</f>
        <v>0</v>
      </c>
      <c r="Z8" s="30">
        <f>'แบบ 2544 - 2'!H38</f>
        <v>0</v>
      </c>
      <c r="AA8" s="30">
        <f>'แบบ 2544 - 2'!H39</f>
        <v>0</v>
      </c>
      <c r="AB8" s="30">
        <f>'แบบ 2544 - 2'!H40</f>
        <v>0</v>
      </c>
      <c r="AC8" s="30">
        <f>'แบบ 2544 - 2'!H41</f>
        <v>0</v>
      </c>
      <c r="AD8" s="30">
        <f>'แบบ 2544 - 2'!H42</f>
        <v>0</v>
      </c>
      <c r="AE8" s="21">
        <f t="shared" ref="AE8" si="1">SUM(Z8:AD8)</f>
        <v>0</v>
      </c>
      <c r="AF8" s="30">
        <f>'แบบ 2544 - 2'!H45</f>
        <v>0</v>
      </c>
      <c r="AG8" s="30">
        <f>'แบบ 2544 - 2'!H46</f>
        <v>0</v>
      </c>
      <c r="AH8" s="30">
        <f>'แบบ 2544 - 2'!H47</f>
        <v>0</v>
      </c>
      <c r="AI8" s="30">
        <f>'แบบ 2544 - 2'!H48</f>
        <v>0</v>
      </c>
      <c r="AJ8" s="30">
        <f>'แบบ 2544 - 2'!H49</f>
        <v>0</v>
      </c>
      <c r="AK8" s="21">
        <f t="shared" ref="AK8" si="2">SUM(AF8:AJ8)</f>
        <v>0</v>
      </c>
      <c r="AL8" s="30">
        <f>'แบบ 2544 - 2'!H52</f>
        <v>0</v>
      </c>
      <c r="AM8" s="30">
        <f>'แบบ 2544 - 2'!H53</f>
        <v>0</v>
      </c>
      <c r="AN8" s="30">
        <f>'แบบ 2544 - 2'!H54</f>
        <v>0</v>
      </c>
      <c r="AO8" s="30">
        <f>'แบบ 2544 - 2'!H55</f>
        <v>0</v>
      </c>
      <c r="AP8" s="30">
        <f>'แบบ 2544 - 2'!H56</f>
        <v>0</v>
      </c>
      <c r="AQ8" s="30">
        <f>'แบบ 2544 - 2'!H57</f>
        <v>0</v>
      </c>
      <c r="AR8" s="38">
        <f>'แบบ 2544 - 2'!H58</f>
        <v>0</v>
      </c>
      <c r="AS8" s="35">
        <f>(SUM(AL8:AR8)+(2*(COUNTIF(AN8:AP8,"N/A"))))</f>
        <v>0</v>
      </c>
      <c r="AT8" s="39">
        <f>'แบบ 2544 - 2'!H62</f>
        <v>0</v>
      </c>
      <c r="AU8" s="39">
        <f>'แบบ 2544 - 2'!H63</f>
        <v>0</v>
      </c>
      <c r="AV8" s="39">
        <f>'แบบ 2544 - 2'!H66</f>
        <v>0</v>
      </c>
      <c r="AW8" s="39">
        <f>'แบบ 2544 - 2'!H67</f>
        <v>0</v>
      </c>
      <c r="AX8" s="39">
        <f>'แบบ 2544 - 2'!H68</f>
        <v>0</v>
      </c>
      <c r="AY8" s="35">
        <f>(SUM(AT8:AX8)+(1*(COUNTIF(AU8,"N/A")+0.5*(COUNTIF(AW8,"N/A")))))</f>
        <v>0</v>
      </c>
      <c r="AZ8" s="39">
        <f>'แบบ 2544 - 2'!H71</f>
        <v>0</v>
      </c>
      <c r="BA8" s="39">
        <f>'แบบ 2544 - 2'!H72</f>
        <v>0</v>
      </c>
      <c r="BB8" s="21">
        <f t="shared" ref="BB8" si="3">SUM(AZ8:BA8)</f>
        <v>0</v>
      </c>
      <c r="BC8" s="39">
        <f>'แบบ 2544 - 2'!H76</f>
        <v>0</v>
      </c>
      <c r="BD8" s="39">
        <f>'แบบ 2544 - 2'!H77</f>
        <v>0</v>
      </c>
      <c r="BE8" s="39">
        <f>'แบบ 2544 - 2'!H78</f>
        <v>0</v>
      </c>
      <c r="BF8" s="39">
        <f>'แบบ 2544 - 2'!H79</f>
        <v>0</v>
      </c>
      <c r="BG8" s="39">
        <f>'แบบ 2544 - 2'!H80</f>
        <v>0</v>
      </c>
      <c r="BH8" s="35">
        <f>(SUM(BC8:BG8)+(1*(COUNTIF(BC8:BG8,"N/A"))))</f>
        <v>0</v>
      </c>
      <c r="BI8" s="39">
        <f>'แบบ 2544 - 2'!H83</f>
        <v>0</v>
      </c>
      <c r="BJ8" s="39">
        <f>'แบบ 2544 - 2'!H84</f>
        <v>0</v>
      </c>
      <c r="BK8" s="39">
        <f>'แบบ 2544 - 2'!H85</f>
        <v>0</v>
      </c>
      <c r="BL8" s="39">
        <f>'แบบ 2544 - 2'!H86</f>
        <v>0</v>
      </c>
      <c r="BM8" s="39">
        <f>'แบบ 2544 - 2'!H87</f>
        <v>0</v>
      </c>
      <c r="BN8" s="21">
        <f t="shared" ref="BN8" si="4">SUM(BI8:BM8)</f>
        <v>0</v>
      </c>
      <c r="BO8" s="21">
        <f>SUM(M8,S8,Y8,AE8,AK8,AS8,AY8,BB8,BH8,BN8)</f>
        <v>0</v>
      </c>
      <c r="BP8" s="22" t="str">
        <f>IF(BO8&lt;60,"1",IF(BO8&lt;=69.5,"2",IF(BO8&lt;=84.5,"3",IF(BO8&gt;=85,"4"))))</f>
        <v>1</v>
      </c>
      <c r="BQ8" s="22" t="str">
        <f t="shared" ref="BQ8" si="5">IF(BO8&lt;60,"ปรับปรุง",IF(BO8&lt;=69.5,"พอใช้",IF(BO8&lt;=84.5,"ดี",IF(BO8&gt;=85,"ดีมาก"))))</f>
        <v>ปรับปรุง</v>
      </c>
    </row>
    <row r="9" spans="1:69" s="9" customFormat="1" ht="18.75">
      <c r="A9" s="31"/>
      <c r="B9" s="31"/>
      <c r="C9" s="36"/>
      <c r="D9" s="9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7"/>
      <c r="T9" s="31"/>
      <c r="U9" s="31"/>
      <c r="V9" s="31"/>
      <c r="W9" s="31"/>
      <c r="X9" s="31"/>
      <c r="Y9" s="31"/>
      <c r="Z9" s="32"/>
      <c r="AA9" s="33"/>
      <c r="AB9" s="32"/>
      <c r="AC9" s="32"/>
      <c r="AD9" s="32"/>
      <c r="AE9" s="32"/>
      <c r="AF9" s="32"/>
      <c r="AG9" s="33"/>
      <c r="AH9" s="32"/>
      <c r="AI9" s="32"/>
      <c r="AJ9" s="32"/>
      <c r="AK9" s="32"/>
      <c r="AL9" s="32"/>
      <c r="AM9" s="33"/>
      <c r="AN9" s="32"/>
      <c r="AO9" s="32"/>
      <c r="AP9" s="32"/>
      <c r="AQ9" s="32"/>
      <c r="AR9" s="32"/>
      <c r="AS9" s="40"/>
      <c r="AT9" s="32"/>
      <c r="AU9" s="32"/>
      <c r="AV9" s="32"/>
      <c r="AW9" s="33"/>
      <c r="AX9" s="32"/>
      <c r="AY9" s="40"/>
      <c r="AZ9" s="32"/>
      <c r="BA9" s="32"/>
      <c r="BB9" s="32"/>
      <c r="BC9" s="32"/>
      <c r="BD9" s="33"/>
      <c r="BE9" s="32"/>
      <c r="BF9" s="32"/>
      <c r="BG9" s="33"/>
      <c r="BH9" s="40"/>
      <c r="BI9" s="32"/>
      <c r="BJ9" s="32"/>
      <c r="BK9" s="32"/>
      <c r="BL9" s="32"/>
      <c r="BM9" s="33"/>
      <c r="BN9" s="32"/>
      <c r="BO9" s="32"/>
      <c r="BP9" s="31"/>
      <c r="BQ9" s="31"/>
    </row>
    <row r="10" spans="1:69" ht="21">
      <c r="A10" s="16"/>
      <c r="B10" s="16"/>
      <c r="C10" s="19"/>
      <c r="D10" s="9"/>
      <c r="E10" s="9"/>
      <c r="F10" s="16"/>
      <c r="G10" s="16"/>
      <c r="H10" s="16"/>
      <c r="I10" s="16"/>
      <c r="J10" s="16"/>
      <c r="K10" s="16"/>
      <c r="L10" s="16"/>
      <c r="M10" s="16"/>
      <c r="N10" s="9"/>
      <c r="O10" s="9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18"/>
      <c r="AB10" s="17"/>
      <c r="AC10" s="17"/>
      <c r="AD10" s="17"/>
      <c r="AE10" s="17"/>
      <c r="AF10" s="17"/>
      <c r="AG10" s="18"/>
      <c r="AH10" s="17"/>
      <c r="AI10" s="17"/>
      <c r="AJ10" s="17"/>
      <c r="AK10" s="17"/>
      <c r="AL10" s="11"/>
      <c r="AM10" s="12"/>
      <c r="AN10" s="11"/>
      <c r="AO10" s="11"/>
      <c r="AP10" s="11"/>
      <c r="AQ10" s="11"/>
      <c r="AR10" s="11"/>
      <c r="AS10" s="11"/>
      <c r="AT10" s="11"/>
      <c r="AU10" s="11"/>
      <c r="AV10" s="11"/>
      <c r="AW10" s="12"/>
      <c r="AX10" s="11"/>
      <c r="AY10" s="11"/>
      <c r="AZ10" s="11"/>
      <c r="BA10" s="11"/>
      <c r="BB10" s="11"/>
      <c r="BC10" s="11"/>
      <c r="BD10" s="12"/>
      <c r="BE10" s="11"/>
      <c r="BF10" s="11"/>
      <c r="BG10" s="12"/>
      <c r="BH10" s="11"/>
      <c r="BI10" s="11"/>
      <c r="BJ10" s="11"/>
      <c r="BK10" s="11"/>
      <c r="BL10" s="11"/>
      <c r="BM10" s="12"/>
      <c r="BN10" s="11"/>
      <c r="BO10" s="11"/>
    </row>
    <row r="11" spans="1:69" ht="150" customHeight="1">
      <c r="A11" s="165" t="s">
        <v>98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</row>
    <row r="12" spans="1:69" ht="46.5">
      <c r="A12" s="42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</row>
    <row r="13" spans="1:69" ht="46.5">
      <c r="A13" s="42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</row>
    <row r="14" spans="1:69" ht="46.5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</row>
    <row r="15" spans="1:69" ht="36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</row>
  </sheetData>
  <mergeCells count="23">
    <mergeCell ref="A2:BQ2"/>
    <mergeCell ref="BP5:BP7"/>
    <mergeCell ref="AL5:AS5"/>
    <mergeCell ref="Q3:S3"/>
    <mergeCell ref="T3:AE3"/>
    <mergeCell ref="AF3:AG3"/>
    <mergeCell ref="AH3:BB3"/>
    <mergeCell ref="A11:BQ11"/>
    <mergeCell ref="AF5:AK5"/>
    <mergeCell ref="Z5:AE5"/>
    <mergeCell ref="T5:Y5"/>
    <mergeCell ref="A5:A7"/>
    <mergeCell ref="AZ5:BB5"/>
    <mergeCell ref="BO5:BO6"/>
    <mergeCell ref="BQ5:BQ7"/>
    <mergeCell ref="B5:B7"/>
    <mergeCell ref="C5:C7"/>
    <mergeCell ref="D5:D7"/>
    <mergeCell ref="N5:S5"/>
    <mergeCell ref="E5:M5"/>
    <mergeCell ref="AT5:AY5"/>
    <mergeCell ref="BC5:BH5"/>
    <mergeCell ref="BI5:BN5"/>
  </mergeCells>
  <printOptions horizontalCentered="1"/>
  <pageMargins left="0" right="0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แบบ 2544 - 2</vt:lpstr>
      <vt:lpstr>แบบ 2544 - 3 </vt:lpstr>
      <vt:lpstr>'แบบ 2544 - 3 '!Print_Area</vt:lpstr>
      <vt:lpstr>'แบบ 2544 - 2'!Print_Titles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Central 402</cp:lastModifiedBy>
  <cp:revision/>
  <cp:lastPrinted>2024-04-10T04:22:59Z</cp:lastPrinted>
  <dcterms:created xsi:type="dcterms:W3CDTF">2015-10-15T01:42:48Z</dcterms:created>
  <dcterms:modified xsi:type="dcterms:W3CDTF">2024-05-24T03:09:23Z</dcterms:modified>
</cp:coreProperties>
</file>